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4"/>
  </bookViews>
  <sheets>
    <sheet name="2015" sheetId="4" r:id="rId1"/>
    <sheet name="2016" sheetId="2" r:id="rId2"/>
    <sheet name="2017" sheetId="1" r:id="rId3"/>
    <sheet name="2018" sheetId="5" r:id="rId4"/>
    <sheet name="2019" sheetId="6" r:id="rId5"/>
  </sheets>
  <definedNames>
    <definedName name="_xlnm.Print_Area" localSheetId="2">'2017'!$A$1:$C$59</definedName>
    <definedName name="_xlnm.Print_Area" localSheetId="4">'2019'!$A$1:$D$161</definedName>
  </definedNames>
  <calcPr calcId="152511"/>
</workbook>
</file>

<file path=xl/calcChain.xml><?xml version="1.0" encoding="utf-8"?>
<calcChain xmlns="http://schemas.openxmlformats.org/spreadsheetml/2006/main">
  <c r="C83" i="6" l="1"/>
  <c r="D83" i="6"/>
  <c r="C57" i="6" l="1"/>
  <c r="D57" i="6"/>
  <c r="D155" i="6" l="1"/>
  <c r="C155" i="6"/>
  <c r="D143" i="6"/>
  <c r="C143" i="6"/>
  <c r="D138" i="6"/>
  <c r="C138" i="6"/>
  <c r="D125" i="6"/>
  <c r="C125" i="6"/>
  <c r="D114" i="6"/>
  <c r="C114" i="6"/>
  <c r="D108" i="6"/>
  <c r="C108" i="6"/>
  <c r="D97" i="6"/>
  <c r="C97" i="6"/>
  <c r="D44" i="6"/>
  <c r="C44" i="6"/>
  <c r="D22" i="6"/>
  <c r="C22" i="6"/>
  <c r="D17" i="6"/>
  <c r="C17" i="6"/>
  <c r="E130" i="5"/>
  <c r="C91" i="5"/>
  <c r="D130" i="5"/>
  <c r="D118" i="5"/>
  <c r="D113" i="5"/>
  <c r="D96" i="5"/>
  <c r="D91" i="5"/>
  <c r="D85" i="5"/>
  <c r="D74" i="5"/>
  <c r="D69" i="5"/>
  <c r="D36" i="5"/>
  <c r="D30" i="5"/>
  <c r="D24" i="5"/>
  <c r="D16" i="5"/>
  <c r="C159" i="6" l="1"/>
  <c r="C161" i="6" s="1"/>
  <c r="D159" i="6"/>
  <c r="D161" i="6" s="1"/>
  <c r="D132" i="5"/>
  <c r="F130" i="5"/>
  <c r="C130" i="5"/>
  <c r="F118" i="5"/>
  <c r="E118" i="5"/>
  <c r="C118" i="5"/>
  <c r="F113" i="5"/>
  <c r="E113" i="5"/>
  <c r="C113" i="5"/>
  <c r="F96" i="5"/>
  <c r="E96" i="5"/>
  <c r="C96" i="5"/>
  <c r="F91" i="5"/>
  <c r="E91" i="5"/>
  <c r="F85" i="5"/>
  <c r="E85" i="5"/>
  <c r="C77" i="5"/>
  <c r="C85" i="5" s="1"/>
  <c r="F74" i="5"/>
  <c r="E74" i="5"/>
  <c r="C74" i="5"/>
  <c r="F69" i="5"/>
  <c r="E69" i="5"/>
  <c r="C69" i="5"/>
  <c r="F36" i="5"/>
  <c r="E36" i="5"/>
  <c r="C36" i="5"/>
  <c r="F30" i="5"/>
  <c r="E30" i="5"/>
  <c r="C30" i="5"/>
  <c r="F24" i="5"/>
  <c r="E24" i="5"/>
  <c r="C24" i="5"/>
  <c r="F16" i="5"/>
  <c r="E16" i="5"/>
  <c r="C16" i="5"/>
  <c r="E132" i="5" l="1"/>
  <c r="C132" i="5"/>
  <c r="F132" i="5"/>
  <c r="C133" i="5" l="1"/>
  <c r="C88" i="4"/>
  <c r="C80" i="4"/>
  <c r="C92" i="4" s="1"/>
  <c r="C76" i="4"/>
  <c r="C66" i="4"/>
  <c r="C94" i="4" l="1"/>
  <c r="C45" i="1"/>
  <c r="C14" i="1"/>
  <c r="C32" i="1" l="1"/>
  <c r="C50" i="1" l="1"/>
  <c r="C67" i="2" l="1"/>
  <c r="C77" i="2"/>
  <c r="C84" i="2" l="1"/>
  <c r="C90" i="2" s="1"/>
  <c r="C92" i="2" s="1"/>
  <c r="C52" i="1" l="1"/>
  <c r="C51" i="1"/>
  <c r="C57" i="1" l="1"/>
  <c r="C59" i="1" s="1"/>
</calcChain>
</file>

<file path=xl/sharedStrings.xml><?xml version="1.0" encoding="utf-8"?>
<sst xmlns="http://schemas.openxmlformats.org/spreadsheetml/2006/main" count="892" uniqueCount="613">
  <si>
    <t>FORNITORE</t>
  </si>
  <si>
    <t>IMPORTO</t>
  </si>
  <si>
    <t>DESCRIZIONE</t>
  </si>
  <si>
    <t>US CALCIO S. GIOVANNI ILARIONE</t>
  </si>
  <si>
    <t>GRUPPO ALPINI MALCESINE</t>
  </si>
  <si>
    <t xml:space="preserve">BLU VOLLEY VERONA </t>
  </si>
  <si>
    <t>VILLA DEL QUAR SPA</t>
  </si>
  <si>
    <t>BUTEI DE DOMEIARA</t>
  </si>
  <si>
    <t>CONSORZIO AGRARIO DEL NORDEST</t>
  </si>
  <si>
    <t>ASD EX CALCIATORI HELLAS VERONA</t>
  </si>
  <si>
    <t>AC PRODUCTION</t>
  </si>
  <si>
    <t>ASD 1998 AUDACE CS VERONA</t>
  </si>
  <si>
    <t>ASS. PRO LOCO S. MICHELE</t>
  </si>
  <si>
    <t>CASTEL D'AZZANO EVENTI</t>
  </si>
  <si>
    <t>COMITATO FESTA MEDIEVALE</t>
  </si>
  <si>
    <t>ENTE FIERA ARCOLE</t>
  </si>
  <si>
    <t xml:space="preserve">ASS. DILETTANTISTICA BLACK TEAM </t>
  </si>
  <si>
    <t>TIPOLITOGRAFIA BOZZI</t>
  </si>
  <si>
    <t>CITY LIVE SRL</t>
  </si>
  <si>
    <t>US MONTE BALDO ASD</t>
  </si>
  <si>
    <t xml:space="preserve">ASS. CULTURALE HELIOS  </t>
  </si>
  <si>
    <t xml:space="preserve">LA VETERINARIA </t>
  </si>
  <si>
    <t>sponsorizzazione anno 2017</t>
  </si>
  <si>
    <t>rif. Osservatorio per il paesaggio della Valpolicella</t>
  </si>
  <si>
    <t>contributo carnevale anno 2017</t>
  </si>
  <si>
    <t>festa dell'Oliva anno 2017 Torri d/B</t>
  </si>
  <si>
    <t>contrbuto progetto "Bambini senza frontiere"</t>
  </si>
  <si>
    <t>rif. "L'ascolto si fa voce" del 30/05/2017</t>
  </si>
  <si>
    <t>sponsorizzazione eventi anno 2017</t>
  </si>
  <si>
    <t>manifestazioni estive Cavaion V.se anno 2017</t>
  </si>
  <si>
    <t>contributo "Festa Medievale" anno 2017</t>
  </si>
  <si>
    <t>contributo acquisto "Libro Antico"</t>
  </si>
  <si>
    <t>contributo "Keep fighting anno 2017"</t>
  </si>
  <si>
    <t>contributo partecipazione film anno 2017</t>
  </si>
  <si>
    <t>contributo opuscoli "Fiera S. Pietro e Paolo"</t>
  </si>
  <si>
    <t>contributo "Fiera Montebaldina" anno 2017</t>
  </si>
  <si>
    <t>contributo per evento "Punta Veleno"</t>
  </si>
  <si>
    <t>contributo "Goose Festival 2017"</t>
  </si>
  <si>
    <t>contributo su manifestazione "Dog Run"</t>
  </si>
  <si>
    <t>TELENUOVO RETENORD EDITRICE TNV</t>
  </si>
  <si>
    <t>ADIGE TRADE SRL</t>
  </si>
  <si>
    <t>ALCOGRAM SRL</t>
  </si>
  <si>
    <t>LAPIS PUBBLICITA'</t>
  </si>
  <si>
    <t xml:space="preserve">inserzioni pubblicitarie </t>
  </si>
  <si>
    <t xml:space="preserve">spazio su cartellonistica stradale </t>
  </si>
  <si>
    <t>PUBLIADIGE SRL</t>
  </si>
  <si>
    <t>L'ALTRO GIORNALE  SRL</t>
  </si>
  <si>
    <t>COMUNE DI BUTTAPIETRA</t>
  </si>
  <si>
    <t>COMUNE DI VALEGGIO S/M</t>
  </si>
  <si>
    <t>contributo manifestazione "Tortellini e dintorni"</t>
  </si>
  <si>
    <t xml:space="preserve">contributo per "Festa della Primavera" </t>
  </si>
  <si>
    <t>COMUNE DI PESCHIERA</t>
  </si>
  <si>
    <t>contributo "Carnevale anno 2017"</t>
  </si>
  <si>
    <t>pubblicità su Telearena</t>
  </si>
  <si>
    <t>piano di comunicazione pubblicitario</t>
  </si>
  <si>
    <t>COMUNE DI TORRI</t>
  </si>
  <si>
    <t>COMUNE DI CAVAION V.SE</t>
  </si>
  <si>
    <t>COMUNE DI MOZZECANE</t>
  </si>
  <si>
    <t>contributo manifestazione estive anno 2017</t>
  </si>
  <si>
    <t>contributo "Festa dei marroni anno 2017"</t>
  </si>
  <si>
    <t>contributo festa " Il Natale tra gli Olivi anno 2017"</t>
  </si>
  <si>
    <t>contributo concorso "Il Natale con i Presepi anno 2017"</t>
  </si>
  <si>
    <t>FONDAZIONE BARDOLINO TOP</t>
  </si>
  <si>
    <t>BACANAL DEL GNOCO</t>
  </si>
  <si>
    <t>contributo "Festa dell'Uva anno 2017"</t>
  </si>
  <si>
    <t>contributo per manifestazione anno 2017</t>
  </si>
  <si>
    <t>Totale pubblicità</t>
  </si>
  <si>
    <t xml:space="preserve"> PUBBLICITA' </t>
  </si>
  <si>
    <t>spot a rotazione TV + inserzione TOP AZIENDE 2016"</t>
  </si>
  <si>
    <t>servizi + inserto speciale su La Cronaca</t>
  </si>
  <si>
    <t>T-STUDIO</t>
  </si>
  <si>
    <t>COMUNE DI SAN ZENO D/M</t>
  </si>
  <si>
    <t>COMUNE DI SAN ZENO  D/M</t>
  </si>
  <si>
    <t>rif. festa dei marroni anno 2016</t>
  </si>
  <si>
    <t>UNIVERSITA' DEGLI STUDI DI FERRARA</t>
  </si>
  <si>
    <t xml:space="preserve">rif. con trbuto per studi su grotta di Fumane </t>
  </si>
  <si>
    <t>GRAFICHE AURORA SRL</t>
  </si>
  <si>
    <t>ZANETTI STUDIO CONTEMPORANEO</t>
  </si>
  <si>
    <t>APS LA FONTE '93</t>
  </si>
  <si>
    <t>CONSORZIO INTER. SOGG. CLIMATICI</t>
  </si>
  <si>
    <t xml:space="preserve">GRAZIOLI NICOLA </t>
  </si>
  <si>
    <t>CREOGRAFICA SNC</t>
  </si>
  <si>
    <t xml:space="preserve">ARTI GRAFICHE </t>
  </si>
  <si>
    <t>SINAPSI</t>
  </si>
  <si>
    <t>inserzione su "Monteforte oggi"</t>
  </si>
  <si>
    <t>inserzione su "In…..forma Villa Bartolomea"</t>
  </si>
  <si>
    <t>contributo concerto dei Nomadi a Castel d'Azzano</t>
  </si>
  <si>
    <t>CONSORZIO LAGO DI GARDA VENETO</t>
  </si>
  <si>
    <t xml:space="preserve">ASS. PRO LOCO S. MICHELE </t>
  </si>
  <si>
    <t>POLISPORTIVA "A. CONSOLINI"</t>
  </si>
  <si>
    <t xml:space="preserve">contributo AVIS Cavaion veronese </t>
  </si>
  <si>
    <t>ASD DIRINDINDINA</t>
  </si>
  <si>
    <t>SMA SPA</t>
  </si>
  <si>
    <t>rif. buffet per visite c/o ns. impianto</t>
  </si>
  <si>
    <t>AC GARGAGNAGO</t>
  </si>
  <si>
    <t>ASD US AUSONIA CSF</t>
  </si>
  <si>
    <t>DF DI FRANCHI STEFANO</t>
  </si>
  <si>
    <t>CASTEL D'AZZANO VOLLEY</t>
  </si>
  <si>
    <t>ASD 1998 AUDACE C5 VERONA</t>
  </si>
  <si>
    <t>ASS. PRO LOCO CAZZANO</t>
  </si>
  <si>
    <t xml:space="preserve">ART SOUND FOUNDATION </t>
  </si>
  <si>
    <t xml:space="preserve">rif. centro studi metodi SCOUT </t>
  </si>
  <si>
    <t xml:space="preserve">ASS. SPORTIVA IN PIAZZA </t>
  </si>
  <si>
    <t xml:space="preserve">COMITATO FESTA MEDIEVALE </t>
  </si>
  <si>
    <t xml:space="preserve">ASS. SPORTIVA BLACK TEAM </t>
  </si>
  <si>
    <t>PROVINCIA DI VERONA TURISMO</t>
  </si>
  <si>
    <t xml:space="preserve">FRAGLIA VELA PESCHIERA </t>
  </si>
  <si>
    <t xml:space="preserve">TIPOLITOGRAFIA BOZZI </t>
  </si>
  <si>
    <t xml:space="preserve">PRO LOCO PESCANTINA </t>
  </si>
  <si>
    <t>PRO LOCO TORRI D/B</t>
  </si>
  <si>
    <t>ASS. CULTURALE "ACCADEMIA MARIA CALLAS"</t>
  </si>
  <si>
    <t>COMITATO SAGRA S. MARIA Circolo La Baita</t>
  </si>
  <si>
    <t>ASS. CULTURALE CORRIERE DELLA RIVIERA</t>
  </si>
  <si>
    <t>ASS. CULTURALE 4QUATTRO ELEMENTI</t>
  </si>
  <si>
    <t>ASS. ECO CAVAION</t>
  </si>
  <si>
    <t>T.H.F. SRL</t>
  </si>
  <si>
    <t>ZAMPINI CARLO</t>
  </si>
  <si>
    <t>ASD CANDA CLUB</t>
  </si>
  <si>
    <t>ACI GEST SRL</t>
  </si>
  <si>
    <t xml:space="preserve">ENTE FIERA ARCOLE </t>
  </si>
  <si>
    <t>inserzione su "Soave informazione"</t>
  </si>
  <si>
    <t>rif. "Il Natale con presepi materiale riciclato anno 16"</t>
  </si>
  <si>
    <t>contributo "Benvenuta primavera anno 2016"</t>
  </si>
  <si>
    <t>rif. "Il Natale con presepi materiale riciclato anno 2015"</t>
  </si>
  <si>
    <t>contributo "Festa dell'Uva anno 2016"</t>
  </si>
  <si>
    <t>ASS. PRO LOCO S. MAURO</t>
  </si>
  <si>
    <t>contributo "46a Sagra dei Maroni anno 2016"</t>
  </si>
  <si>
    <t>CIRCOLO CULTURALE ASS. VERONA SCALIGERA</t>
  </si>
  <si>
    <t>contributo evento "Villa della Valpolicella 03/09/16"</t>
  </si>
  <si>
    <t>contributo "Evento in musica Cerea anno 2016"</t>
  </si>
  <si>
    <t>HERMETE SOC. COOP</t>
  </si>
  <si>
    <t>contributo per riqualificazione isola S. Ambrogio</t>
  </si>
  <si>
    <t>contributo per realizzazione vetri c/o sala civica Torri d/B</t>
  </si>
  <si>
    <t>sponsorizzazione anno 2016</t>
  </si>
  <si>
    <t>contributo progetto "OASI ZAI"</t>
  </si>
  <si>
    <t>contributo Castel d'Azzano "Progetti anno 2016"</t>
  </si>
  <si>
    <t>contributo "Presepe in opera Bussolengo"</t>
  </si>
  <si>
    <t>contributo libretto manifestzioni anno 2016</t>
  </si>
  <si>
    <t>comntributo gara pesca e rimpopolamento anno 2016</t>
  </si>
  <si>
    <t>contributo manifestazioni anno 2016</t>
  </si>
  <si>
    <t>contributo per "Festa Medievale anno 2016"</t>
  </si>
  <si>
    <t xml:space="preserve">contributo per evento "Provincia in Festival anno 2016" </t>
  </si>
  <si>
    <t xml:space="preserve">AC PRODUCTION </t>
  </si>
  <si>
    <t>contributo evento "L'ascolto si fa voce c/o teatro Romano"</t>
  </si>
  <si>
    <t>sponsorizzazione stagione 2016</t>
  </si>
  <si>
    <t xml:space="preserve">contributo per la "Festa di S. Pietro Paolo" c/o Villafranca  </t>
  </si>
  <si>
    <t>contributo per manifestazioni anno 2016</t>
  </si>
  <si>
    <t>sponsorizzazioni eventi anno 2016</t>
  </si>
  <si>
    <t>contributo per manifestazione "Estate Zeviana anno 2016"</t>
  </si>
  <si>
    <t>contributo "Premio Riviera XVII"</t>
  </si>
  <si>
    <t>contributo evento "Verona in Blus anno 2016"</t>
  </si>
  <si>
    <t>contributo serata "Gran Guardia" del 09/09/2016</t>
  </si>
  <si>
    <t>contributo per manifestazione "Adigemarathon 2016"</t>
  </si>
  <si>
    <t>sponsorizzazione edizione rally "Due Valli 2016"</t>
  </si>
  <si>
    <t>contributo per la fiera S. Martino 2016</t>
  </si>
  <si>
    <t xml:space="preserve"> SPONSORIZZAZIONI ENTI PUBBLICI </t>
  </si>
  <si>
    <t xml:space="preserve"> SPONSORIZZAZIONI ENTI PRIVATI </t>
  </si>
  <si>
    <t>inserzioni pubblicitarie (feb/dic '17)</t>
  </si>
  <si>
    <t>piano di comunicazione pubblicitario (mar/dic '17)</t>
  </si>
  <si>
    <t>servizi + video su varie testate anno 2017</t>
  </si>
  <si>
    <t>realizzaione video istituzionale anno 2017</t>
  </si>
  <si>
    <t>spazio su cartellonistica stradale anno 2017</t>
  </si>
  <si>
    <t>contributo manifestazione "Puliamo il Mondo anno 2017"</t>
  </si>
  <si>
    <t>Totale sponsorizzazioni enti pubblici</t>
  </si>
  <si>
    <t>Totale sponsorizzazioni enti privati</t>
  </si>
  <si>
    <t xml:space="preserve">rif. visita scuole impianto Cavaion V.se </t>
  </si>
  <si>
    <t>contributo per giornalino sportivo Buttapietra</t>
  </si>
  <si>
    <t>pubblicità su Telearena (gen/nov '17)</t>
  </si>
  <si>
    <t xml:space="preserve">PRO LOCO GARDA </t>
  </si>
  <si>
    <t>spot a rotazione TV (gen'17 - nov'17)</t>
  </si>
  <si>
    <t xml:space="preserve">rif. stagione sportiva 2017/2018 </t>
  </si>
  <si>
    <t>PRO LOCO MONTEFORTE</t>
  </si>
  <si>
    <t xml:space="preserve">contributo giornalino comunale+distribuzione </t>
  </si>
  <si>
    <t>smaltimento materiale per giornata ecologica</t>
  </si>
  <si>
    <t>VALEGGIO S/M</t>
  </si>
  <si>
    <t>contributo "Benvenuta Primavera"</t>
  </si>
  <si>
    <t xml:space="preserve">PRO LOCO S. MAURO </t>
  </si>
  <si>
    <t>spot a rotazione TV + inserzione TOP AZIENDE 2015"</t>
  </si>
  <si>
    <t>ANNO 2015</t>
  </si>
  <si>
    <t>spot a rotazione su Telearena</t>
  </si>
  <si>
    <t>pubblicità su Telearena per "Verona Musical Festival"</t>
  </si>
  <si>
    <t>pubblicità su "Verona Mille imprese 2015"</t>
  </si>
  <si>
    <t>servizi informativi anno 2015</t>
  </si>
  <si>
    <t>servizio pubblicitario per inaugurazione nuovo impianto Cavaion V.se</t>
  </si>
  <si>
    <t>contributo "Festa dell'Uva anno 2015"</t>
  </si>
  <si>
    <t>FEDERAZIONE PROVINCIALE COLDIRETTI</t>
  </si>
  <si>
    <t>sponsorizzazione anno 2015</t>
  </si>
  <si>
    <t>contributo "46a Sagra dei Maroni anno 2015"</t>
  </si>
  <si>
    <t>VERONAMARATHON EVENTI SRL</t>
  </si>
  <si>
    <t>rif. Veronamarathon 2015</t>
  </si>
  <si>
    <t>rif. festa dei marroni anno 2015</t>
  </si>
  <si>
    <t xml:space="preserve">VERONAFIERE </t>
  </si>
  <si>
    <t>contributo festa Sagra del Carmine anno 2015</t>
  </si>
  <si>
    <t>PROVINCIA DI VERONA TURISMO SRL</t>
  </si>
  <si>
    <t>rif. contrbuto provincia in Festival 2015</t>
  </si>
  <si>
    <t>rif. sponsorizzazione per Fieracavalli anno 2015</t>
  </si>
  <si>
    <t>ASS. CULTURALE HELIOS</t>
  </si>
  <si>
    <t>rif. estate Zeviana anno 2015</t>
  </si>
  <si>
    <t>DEEP SRL</t>
  </si>
  <si>
    <t xml:space="preserve">rif. contributo Movieland Music Festival </t>
  </si>
  <si>
    <t>ASS. SAN QUIRICO</t>
  </si>
  <si>
    <t>rif. contributo festa patronale anno 2015</t>
  </si>
  <si>
    <t>COMUNE DI VERONA</t>
  </si>
  <si>
    <t>CONSORZIO AGRARIO DEL NORD EST</t>
  </si>
  <si>
    <t>rif. contributo per festa dell'uliva Torri d/B</t>
  </si>
  <si>
    <t>contributo libretto manifestzioni anno 2015</t>
  </si>
  <si>
    <t>AVIS CAVAION VERONESE</t>
  </si>
  <si>
    <t>rif. contributo per 50° anniversario</t>
  </si>
  <si>
    <t>PROTEZIONE CIVILE SAN ZENO D/M</t>
  </si>
  <si>
    <t>rif. contrbuto per acquisto attrezzatura</t>
  </si>
  <si>
    <t>MEDIAPRINT SRL</t>
  </si>
  <si>
    <t>inserzione sulla rivista "Le 4 campane"</t>
  </si>
  <si>
    <t>sponsorizzazione stagione sportiva tamburello anno 2015</t>
  </si>
  <si>
    <t>contributo anno 2015</t>
  </si>
  <si>
    <t>contributo per la Mostra Provinciale delle ciliegie anno 2015</t>
  </si>
  <si>
    <t>contributo per 3a festa S. Giovanni</t>
  </si>
  <si>
    <t>sponsorizzaione stagione sportiva anno 2015</t>
  </si>
  <si>
    <t>GRAFICAENNE SNC</t>
  </si>
  <si>
    <t>contributo per codice amico Torri d/b</t>
  </si>
  <si>
    <t>sponsorizzazione stagione sportiva anno 2015</t>
  </si>
  <si>
    <t>contributo per manifestazioni anno 2015</t>
  </si>
  <si>
    <t>COMUNE DI SOMMACAMPAGNA</t>
  </si>
  <si>
    <t>rif. spese di pubblicità per inserzione gara</t>
  </si>
  <si>
    <t>contributo fiera Montebaldina anno 2015</t>
  </si>
  <si>
    <t>ASS. SPORTIVA JUNIORES CURTATONE</t>
  </si>
  <si>
    <t>rif. sponsorizzazione stagione sportiva anno 2015</t>
  </si>
  <si>
    <t>H! EVENTI SRL</t>
  </si>
  <si>
    <t xml:space="preserve">rif. contributo per stampa vaucher </t>
  </si>
  <si>
    <t>contributo per opuscoli sagra S. Pietro Paolo</t>
  </si>
  <si>
    <t>contributo Castel d'Azzano "Progetti anno 2015"</t>
  </si>
  <si>
    <t>contributo per evento "Tempo Libero 2015" Castel d'Azzano</t>
  </si>
  <si>
    <t>T.E.R.R.A.</t>
  </si>
  <si>
    <t>contributo per cartelloni divulgativi c/o Povegliano</t>
  </si>
  <si>
    <t>rif. contributo per "Natale a Caprino Veronese anno 2014"</t>
  </si>
  <si>
    <t>comntributo gara pesca e rimpopolamento anno 2015</t>
  </si>
  <si>
    <t>US CALCIO SAN GIOVANNI ILARIONE</t>
  </si>
  <si>
    <t>rif. contributo per stagione sportiva anno 2015</t>
  </si>
  <si>
    <t xml:space="preserve">CONSORZIO DI TUTELA DEL MARRONE SAN ZENO </t>
  </si>
  <si>
    <t>contributo per la festa del marrone 2015</t>
  </si>
  <si>
    <t xml:space="preserve">ASD B&amp;B ORG. </t>
  </si>
  <si>
    <t>contributo manifestazione "Granfondo città di Verona"</t>
  </si>
  <si>
    <t>sponsorizzazione progetto "Bambini senza confine"</t>
  </si>
  <si>
    <t>PRO LOCO GARDA</t>
  </si>
  <si>
    <t>contributo per concerto 06/08/2015</t>
  </si>
  <si>
    <t>TENDLINE</t>
  </si>
  <si>
    <t xml:space="preserve">contributo per nolo casetta per Movieland Music Festival </t>
  </si>
  <si>
    <t>COMITATO FESTEGGIAMENTI PEDEMENTANA</t>
  </si>
  <si>
    <t>contributo antica sagra S. Rocco 2015</t>
  </si>
  <si>
    <t>contributo Fumane per evento "Benvenuta Primavera"</t>
  </si>
  <si>
    <t>ASS. SPORTIVA DILETTANTISTICA BLACK TEAM</t>
  </si>
  <si>
    <t>contributo per manifestazione "keep fighting"</t>
  </si>
  <si>
    <t>ACHAB GROUP SRL</t>
  </si>
  <si>
    <t>contributo per animazione scuola Caprino Veronese</t>
  </si>
  <si>
    <t xml:space="preserve"> A. T. Salvi sponsorizzazione torneo del 02/06/2015</t>
  </si>
  <si>
    <t>rif. sponsorizzazione "progetti 2015"</t>
  </si>
  <si>
    <t>contributo "Benvenuta primavera anno 2015"</t>
  </si>
  <si>
    <t>ASS. PRO LOCO BUTTAPIETRA</t>
  </si>
  <si>
    <t>contributo per carnevale 2015</t>
  </si>
  <si>
    <t xml:space="preserve">ASD US AUCSONIA </t>
  </si>
  <si>
    <t>contributo per stagione sportiva anno 2015</t>
  </si>
  <si>
    <t xml:space="preserve">GRAFICA AZZURRA </t>
  </si>
  <si>
    <t xml:space="preserve">contributo per inserzione pubblicitaria Zevio </t>
  </si>
  <si>
    <t>contributo circolo veilico Pacengo</t>
  </si>
  <si>
    <t>contributo Torri d/B natale 2015</t>
  </si>
  <si>
    <t>PROMOBENACUS SAS PRODUZIONI</t>
  </si>
  <si>
    <t>contributo per attività varie anno 2015</t>
  </si>
  <si>
    <t>PLANT FOR THE PLANET</t>
  </si>
  <si>
    <t xml:space="preserve">contributo per progetto accademia ragazzi Fumane </t>
  </si>
  <si>
    <t>GIORNALISTI 93 ASD</t>
  </si>
  <si>
    <t xml:space="preserve">contributo torneo primavera Mosconi </t>
  </si>
  <si>
    <t>contributo per targhe giornate ecologiche</t>
  </si>
  <si>
    <t xml:space="preserve">contributo Parrocchia S. Michele Ar.lo </t>
  </si>
  <si>
    <t>ASS. A FILO D'ARTE</t>
  </si>
  <si>
    <t xml:space="preserve">contributo per "Concorso Cittadini Illustri "   </t>
  </si>
  <si>
    <t>contributo per casetta festa dell'uva Bardolino</t>
  </si>
  <si>
    <t xml:space="preserve">ASS. ECOCAVAION </t>
  </si>
  <si>
    <t xml:space="preserve">contributo per manifestazione "Puliamo il mondo 2015"    </t>
  </si>
  <si>
    <t>VERONA PREMIA DI RINO MAZZOLA</t>
  </si>
  <si>
    <t xml:space="preserve">contributo per premi per scuole Fumane+Sona+Lugagnano    </t>
  </si>
  <si>
    <t>Totale pubblicità e sponsorizzazioni anno 2015</t>
  </si>
  <si>
    <t>rif. contributo per torneo di street soccer anno 2015</t>
  </si>
  <si>
    <t>inserzione su "Monteforte oggi anno 2015"</t>
  </si>
  <si>
    <t xml:space="preserve">contributo "Natale a Peschiera 2015"  </t>
  </si>
  <si>
    <t xml:space="preserve">rif. pubblicità su "Soave Informa 2015"          </t>
  </si>
  <si>
    <t>T-STUDIO SRL</t>
  </si>
  <si>
    <t>sponsorizzaione festival rock-blues anno 2015</t>
  </si>
  <si>
    <t>SER.I.T. S.r.l.</t>
  </si>
  <si>
    <t>Totale</t>
  </si>
  <si>
    <t xml:space="preserve">sponsorizzazioni per stagione 2017 </t>
  </si>
  <si>
    <t>contributo per manifestazioni Verona del 21/06/2016</t>
  </si>
  <si>
    <t>Pubblicità e Sponsorizzazioni anno 2017</t>
  </si>
  <si>
    <t>Pubblicità e sponsorizzazioni anno 2016</t>
  </si>
  <si>
    <t>PRO LOCO MARANO</t>
  </si>
  <si>
    <t xml:space="preserve">contributo per "Archeoparco Tempio di Minevra" </t>
  </si>
  <si>
    <t>contributo per libretti "cartoline storiche di Sona"</t>
  </si>
  <si>
    <t xml:space="preserve">contributo per "50a cerimonia "Monumenti ex internati" </t>
  </si>
  <si>
    <t>contributo per eventi teatrali Università Pop. Di Velo e Roverè</t>
  </si>
  <si>
    <t>contributo per la casetta alla "Festa dell'uva a Bardolino"</t>
  </si>
  <si>
    <t xml:space="preserve">contributo manifestazione "Puliamo il mondo" </t>
  </si>
  <si>
    <t xml:space="preserve">contributo per "Un tuffo per Amatrice" </t>
  </si>
  <si>
    <t xml:space="preserve">contributo "Scuola dell'Infanzia Sacro Cuore" </t>
  </si>
  <si>
    <t xml:space="preserve">contributo per stampa "Quaderno Storico Sona" </t>
  </si>
  <si>
    <t xml:space="preserve">contributo ass. commercianti Bussolengo </t>
  </si>
  <si>
    <t xml:space="preserve">contributo "Osservatorio paesaggio della Valpolicella" </t>
  </si>
  <si>
    <t>contributo "patto d'amicizia tra Verona e Zintan"</t>
  </si>
  <si>
    <t xml:space="preserve">contributo fiera Montebaldina </t>
  </si>
  <si>
    <t xml:space="preserve">contributo AVIS Caprino Veronese </t>
  </si>
  <si>
    <t xml:space="preserve">contributo festa Sagra del Carmine" </t>
  </si>
  <si>
    <t xml:space="preserve">contributo per la Mostra Provinciale delle ciliegie </t>
  </si>
  <si>
    <t xml:space="preserve">sponsorizzaione festival rock-blues </t>
  </si>
  <si>
    <t xml:space="preserve">sponsorizzazione manifestazione sportiva </t>
  </si>
  <si>
    <t xml:space="preserve">sponsorizzazione stagione sportiva </t>
  </si>
  <si>
    <t xml:space="preserve">sponsorizzaione stagione sportiva </t>
  </si>
  <si>
    <t xml:space="preserve">contributo per targhe ecologiche </t>
  </si>
  <si>
    <t xml:space="preserve">sponsorizzazione Trofeo Effegy Style </t>
  </si>
  <si>
    <t xml:space="preserve">sponsorizzazione "Speedy Goal" </t>
  </si>
  <si>
    <t xml:space="preserve">contributo progeto "Bambini senza confine" </t>
  </si>
  <si>
    <t xml:space="preserve">sponsorizzazione stagione sportiva tamburello </t>
  </si>
  <si>
    <t>contributo evento "Tempo Libero 2016" Castel d'Azzano</t>
  </si>
  <si>
    <t>SPONSORIZZAZIONI e PUBBLICITA' ANNO 2016</t>
  </si>
  <si>
    <t>SER.I.T. SRL</t>
  </si>
  <si>
    <t>SPONSORIZZAZIONI E PUBBLICITA' ANNO 2018</t>
  </si>
  <si>
    <t>GENNAIO</t>
  </si>
  <si>
    <t>DESTINATARIO</t>
  </si>
  <si>
    <t>PUBBLICITA'</t>
  </si>
  <si>
    <t>PRIVATI</t>
  </si>
  <si>
    <t>PUBBLICI</t>
  </si>
  <si>
    <t>STAMPATI</t>
  </si>
  <si>
    <t>COMUNE DI FUMANE</t>
  </si>
  <si>
    <t>CALENDARI COMUNE ANNO 2018</t>
  </si>
  <si>
    <t>BLUVOLLEY VERONA</t>
  </si>
  <si>
    <t>STAGIONE SPORTIVA 2017/2018</t>
  </si>
  <si>
    <t>COMUNE DI AFFI</t>
  </si>
  <si>
    <t>FORNITURA GRATUITA CALENDARI 2018</t>
  </si>
  <si>
    <t>TELENUOVO</t>
  </si>
  <si>
    <t>TOP AZIENDE 2018</t>
  </si>
  <si>
    <t>FONDAZIONE AURORA</t>
  </si>
  <si>
    <t>CONTRIBUTO SU GIORNALINO TEATRALE</t>
  </si>
  <si>
    <t>PIANO PUBBLICITARIO 2018 /2019</t>
  </si>
  <si>
    <t>ALCOGRAM SRL - LA CRONACA DI VERONA</t>
  </si>
  <si>
    <t>PUBBLICITA' 2018</t>
  </si>
  <si>
    <t>ADIGE TV - VERONA SETTE</t>
  </si>
  <si>
    <t>LIBA DI LIMATORE A.e C. sas</t>
  </si>
  <si>
    <t>REALIZZAZIONE SPOT PUBBLICITARIO</t>
  </si>
  <si>
    <t xml:space="preserve">L'ALTRO GIORNALE </t>
  </si>
  <si>
    <t>TOTALE EURO MESE</t>
  </si>
  <si>
    <t>FEBBRAIO</t>
  </si>
  <si>
    <t>PESCHIERA</t>
  </si>
  <si>
    <t>CONTRIBUTO CARNEVALE 2018</t>
  </si>
  <si>
    <t>CARNEVALE 2018 A VERONA</t>
  </si>
  <si>
    <t>BUSSOLENGO</t>
  </si>
  <si>
    <t>MANIFESTAZIONE SAN VALENTINO 2018</t>
  </si>
  <si>
    <t>MANIFESTAZIONE SAN VALENTINO 2018 (sconto spazz.)</t>
  </si>
  <si>
    <t>MARZO</t>
  </si>
  <si>
    <t>APRILE</t>
  </si>
  <si>
    <t>MAGGIO</t>
  </si>
  <si>
    <t>SOGNO SALENTINO</t>
  </si>
  <si>
    <t>SALENTO IN FESTA</t>
  </si>
  <si>
    <t>LA CASA DI ELENA</t>
  </si>
  <si>
    <t>CICLO DI CONFERENZE</t>
  </si>
  <si>
    <t>LA PARETE</t>
  </si>
  <si>
    <t>CONCERTO AL TEATRO DI VALEGGIO</t>
  </si>
  <si>
    <t xml:space="preserve">A.S.D BLACK TEAM </t>
  </si>
  <si>
    <t>MANIFESTAZIONE KEEP FIGHTING 2018</t>
  </si>
  <si>
    <t>BUTTAPIETRA</t>
  </si>
  <si>
    <t>CONTRIBUTO ECONOMICO "BENVENUTA PRIMAVERA"</t>
  </si>
  <si>
    <t>CAVAION</t>
  </si>
  <si>
    <t>CONTRIBUTO PROGETTO LEGGE 328/2000</t>
  </si>
  <si>
    <t>AUTOMOBILE CLUB VERONA</t>
  </si>
  <si>
    <t>CONTRIBUTO PASSAGGIO MILLE MIGLIA</t>
  </si>
  <si>
    <t>RESCUE BOXER LA FENICE</t>
  </si>
  <si>
    <t>CONTRIBUTO "III EDIZIONE CHE DISASTRO DI BOXER"</t>
  </si>
  <si>
    <t xml:space="preserve">COMUNE DI VERONA V CIRCOSCRIZIONE </t>
  </si>
  <si>
    <t>CONTRIBUTOINIZIATIVE CULTURALI</t>
  </si>
  <si>
    <t>CONTRIBUTO BATTAGLIA DEL MAGNANO</t>
  </si>
  <si>
    <t>ASSOCIAZIONE DUE VALLI</t>
  </si>
  <si>
    <t xml:space="preserve">CONTRIBUTO EVENTI AL CASTELLO DI MONTORIO </t>
  </si>
  <si>
    <t>A.S.D. 1998 AUDACE C 5</t>
  </si>
  <si>
    <t xml:space="preserve">CONTRIBUTO STAGIONE SPORTIVA </t>
  </si>
  <si>
    <t>CORO SCALIGERO DELL'ALPE</t>
  </si>
  <si>
    <t>CONTRIBUTO MANIFESTAZIONE CANTACAI</t>
  </si>
  <si>
    <t>SAGRA DE SAN MICHEL</t>
  </si>
  <si>
    <t>CONTRIBUTO SAGRA DE SAN MICHEL</t>
  </si>
  <si>
    <t>ASSOCIAZIONE CULTURALE GENTES</t>
  </si>
  <si>
    <t>CONTRIBUTO EVENTO</t>
  </si>
  <si>
    <t>GRUPPO ALPINI CAMPOFONTANA</t>
  </si>
  <si>
    <t xml:space="preserve">CONTRIBUTO SISTEMAZIONE MONUMENTO </t>
  </si>
  <si>
    <t>CONTRIBUTO ESTATE ZEVIANA 2018</t>
  </si>
  <si>
    <t>ASSOCIAZIONE PUGLIESI A VERONA</t>
  </si>
  <si>
    <t>CONTRIBUTO CONVEGNO CON MOSTRA FOTOGRAFICA</t>
  </si>
  <si>
    <t xml:space="preserve">MOTO CLUB LESSINIA </t>
  </si>
  <si>
    <t>CONTRIBUTO SPORTIVO</t>
  </si>
  <si>
    <t>PARROCCHIA POVEGLIANO V.SE</t>
  </si>
  <si>
    <t>CONTRIBUTO 100 MAGLIETTE</t>
  </si>
  <si>
    <t>CAPRINO VERONESE</t>
  </si>
  <si>
    <t>CONTRIBUTO MANIFESTAZIONI ED EVENTI 2018</t>
  </si>
  <si>
    <t>COMITATO FESTA MEDIOEVALE AFFI</t>
  </si>
  <si>
    <t>CONTRIBUTO FESTA MEDIOEVALE</t>
  </si>
  <si>
    <t>U.S. MONTE BALDO ASD</t>
  </si>
  <si>
    <t>CONTRIBUTO EVENTI ECOLOGICI</t>
  </si>
  <si>
    <t>L'ALTRA CRONACA - IL SUPPLEMENTO</t>
  </si>
  <si>
    <t>COOPP.EDITORIALE L'ITALIANO</t>
  </si>
  <si>
    <t>ASSOCIAZIONE VENETI NEL MONDO</t>
  </si>
  <si>
    <t>STAMPA  INIZIATIVA "GLOBALVEN"</t>
  </si>
  <si>
    <t>STAMPA per promozione del territorio veronese a livello globale</t>
  </si>
  <si>
    <t>M@RCOPOLO</t>
  </si>
  <si>
    <t>GIUGNO</t>
  </si>
  <si>
    <t>PUBLIADIGE</t>
  </si>
  <si>
    <t>VERONA 1.000 IMPRESE</t>
  </si>
  <si>
    <t>LUGLIO</t>
  </si>
  <si>
    <t>CAMPAGNA PUBBLICITARIA DAL 01/07/2018 AL 30/06/2019</t>
  </si>
  <si>
    <t>PUBBLICITA' SUL LIBRO 305° FIERA S.PIETRO E PAOLO Villafranca</t>
  </si>
  <si>
    <t>COMITATATO BACANAL DEL GNOCO</t>
  </si>
  <si>
    <t>"EL TAOLO DI PITOCHI"</t>
  </si>
  <si>
    <t xml:space="preserve">D &amp; B ITALY </t>
  </si>
  <si>
    <t>CONTRIBUTO manifestazione "Note d'Estate"</t>
  </si>
  <si>
    <t>BOXE BADALOTTI A.S.D</t>
  </si>
  <si>
    <t>CONTRIBUTO ASSOCIAZIONE SPORTIVA</t>
  </si>
  <si>
    <t>TIRO A SEGNO NAZIONALE BARDOLINO</t>
  </si>
  <si>
    <t>BALDO JUNIOR TEAM</t>
  </si>
  <si>
    <t>AGOSTO</t>
  </si>
  <si>
    <t>SAN ZENO DI MONTAGNA</t>
  </si>
  <si>
    <t>CONTRIBUTO "FESTA DEL MARRONE D.O.P"</t>
  </si>
  <si>
    <t xml:space="preserve">CAVAION </t>
  </si>
  <si>
    <t xml:space="preserve">SETTEMBRE </t>
  </si>
  <si>
    <t>CARBONI ADV - RADIO BIRIKINA</t>
  </si>
  <si>
    <t>OTTOBRE</t>
  </si>
  <si>
    <t xml:space="preserve">ASD POLIZIA DI STATO PESCHIERA </t>
  </si>
  <si>
    <t xml:space="preserve">CONTRIBUTO PROGETTO DOPPIAVEA SOLIDALE </t>
  </si>
  <si>
    <t xml:space="preserve">COMUNE DI FUMANE </t>
  </si>
  <si>
    <t>CONTRIBUTO PER CALENDARI 2019</t>
  </si>
  <si>
    <t>SOCIETA' DANTE ALIGHIERI COMITATO DI VR</t>
  </si>
  <si>
    <t>CONTRIBUTO PER EVENTO DEL 20/10/2018</t>
  </si>
  <si>
    <t>F.I.T. ARCO Compagnia Arcieri Bovolone</t>
  </si>
  <si>
    <t>CONTRIBUTO PER GARA REGIONALE TIRO CON L'ARCO</t>
  </si>
  <si>
    <t>TaRaS SPORT ASD</t>
  </si>
  <si>
    <t>CONTRIBUTO PER CORSO DI AUTODIFESA</t>
  </si>
  <si>
    <t>RUGBY CLUB VALPOLICELLA</t>
  </si>
  <si>
    <t xml:space="preserve">CONTRIBUTO PER STAGIONE SPORTIVA </t>
  </si>
  <si>
    <t>ASD PRO - RING VERONA</t>
  </si>
  <si>
    <t xml:space="preserve">CONTRIBUTO PER CAMPIONATO ARTI MARZIALI  </t>
  </si>
  <si>
    <t xml:space="preserve">POLISPORTIVA ATHLETIC RIVOLI </t>
  </si>
  <si>
    <t>CONTRIBUTO STAGIONE SPORTIVA 2018/2019</t>
  </si>
  <si>
    <t xml:space="preserve">ASS. COLTURALE TRADITIO </t>
  </si>
  <si>
    <t xml:space="preserve">COOP. LA TROTTOLA </t>
  </si>
  <si>
    <t xml:space="preserve">CONTRIBUTO PER ATTIVITA' VARIE </t>
  </si>
  <si>
    <t>MOZZECANE</t>
  </si>
  <si>
    <t xml:space="preserve">CONTRIBUTO IN MEMORIA DELLA GRANDE GUERRA </t>
  </si>
  <si>
    <t>MONTECCHIA DI CROSARA</t>
  </si>
  <si>
    <t>GADGET DEL COMUNE</t>
  </si>
  <si>
    <t>AMIA</t>
  </si>
  <si>
    <t>CONTRIBUTO FIERACAVALLI</t>
  </si>
  <si>
    <t xml:space="preserve">NOVEMBRE </t>
  </si>
  <si>
    <t>ASSOCIAZIONE CULTURALE BALDER</t>
  </si>
  <si>
    <t>CONTRIBUTO XVI TORNEO PASETTO</t>
  </si>
  <si>
    <t xml:space="preserve">DICEMBRE </t>
  </si>
  <si>
    <t>CONTRIBUTO MANIFESTAZIONI NATALIZIE</t>
  </si>
  <si>
    <t>CONTRIBUTO NATALE A BUSSOLENGO</t>
  </si>
  <si>
    <t>CONTRIBUTO PULIAMO IL MONDO</t>
  </si>
  <si>
    <t xml:space="preserve">ASSOCIAZIONE CITTADINI CONTRO LE MAFIE </t>
  </si>
  <si>
    <t>CONTRIBUTO PER CONFERENZA</t>
  </si>
  <si>
    <t>U.S SAVAL MADDALENA A.S.D</t>
  </si>
  <si>
    <t>CONTRIBUTO ASSOCIAZIONE SPORTIVA CALCIO</t>
  </si>
  <si>
    <t>LIMES CLUB VERONA</t>
  </si>
  <si>
    <t>CONTRIBUTO ATTIVITA' CULTURALE</t>
  </si>
  <si>
    <t>ASSOCIAZIONE PRO LOCO DI GARDA</t>
  </si>
  <si>
    <t>CONTRIBUTO NATALE TRA GLI OLIVI</t>
  </si>
  <si>
    <t>CONTRIBUTO EVENTO "ROVESCIARE IL 68"</t>
  </si>
  <si>
    <t>TOT. ANNO 2018</t>
  </si>
  <si>
    <t>SPONSORIZZAZIONI e PUBBLICITA' ANNO 2017</t>
  </si>
  <si>
    <t>ASSOCIAZIONE CULTURALE MARIA CALLAS</t>
  </si>
  <si>
    <t>GRAFICA ALPONE</t>
  </si>
  <si>
    <t>CONTRIBUTO SAGRA SAN GIOVANNI ILARIONE</t>
  </si>
  <si>
    <t>CONTRIBUTO FESTA DELL'UVA BARDOLINO</t>
  </si>
  <si>
    <t xml:space="preserve">VERONESI NEL MONDO </t>
  </si>
  <si>
    <t xml:space="preserve">ADIGE TRADE </t>
  </si>
  <si>
    <t>PUBBLICITA' SU GIORNALE "VERONESI DELL'ANNO"</t>
  </si>
  <si>
    <t>PRO LOCO BUTTAPIETRA</t>
  </si>
  <si>
    <t>VALEGGIO SUL MINCIO</t>
  </si>
  <si>
    <t>CONTRIBUTO PER MANIFESTAZIONE "BENVENUTA PRIMAVERA"</t>
  </si>
  <si>
    <t xml:space="preserve">ASSOCIAZIONE PRO LOCO SAN MICHELE </t>
  </si>
  <si>
    <t>COTRIBUTO PER MANIFESTAZIONI ESTIVE CAVAION V.SE</t>
  </si>
  <si>
    <t>CONTRIBUTO EVENTO DEL 20/09/18 "SOVRANISMO O POPULISMO"</t>
  </si>
  <si>
    <t>COMITATO BACANAL DEL GNOCO</t>
  </si>
  <si>
    <t>SPONSORIZZAZIONI E PUBBLICITA' ANNO 2019</t>
  </si>
  <si>
    <t>FATTURE/RICEVUTE DA RICEVERE</t>
  </si>
  <si>
    <t xml:space="preserve">ASSOCIAZIONE CULTURALE NOMOS </t>
  </si>
  <si>
    <t>CONTRIBUTO EVENTO CULTURALE DEL 19-01-2019</t>
  </si>
  <si>
    <t>COMITATO CARNEVALE BUTTAPIETRA</t>
  </si>
  <si>
    <t xml:space="preserve">CONTRIBUTO CARNEVALE </t>
  </si>
  <si>
    <t>CONTRIBUTO ARCHEOLOGICO "GROTTA"</t>
  </si>
  <si>
    <t>COMUNE DI VERONA 5° CIRCOSCRIZIONE</t>
  </si>
  <si>
    <t>CONTRIBUTI EVENTI EVENTI ANNO 2019</t>
  </si>
  <si>
    <t xml:space="preserve">COMITATO DEL CARNEVALE DI MONTORIO </t>
  </si>
  <si>
    <t>CONTRIBUTO FIERA DI SAN VALENTINO 2019</t>
  </si>
  <si>
    <t>CONTRIBUTO "IL NATALE CON I PRESEPI IN MAT. RICICL."</t>
  </si>
  <si>
    <t>COMUNE DI VERONA 8° CIRCOSCRIZIONE</t>
  </si>
  <si>
    <t>TIRO A SEGNO NAZIONALE SEZIONE DI BARDOLINO</t>
  </si>
  <si>
    <t>CONTRIBUTO ACQUISTO MATERIALE SPORTIVO</t>
  </si>
  <si>
    <t>GRUPPO ALPINI E ARTIGLIERI DI POIANO</t>
  </si>
  <si>
    <t>CONTRIBUTO SISTEMAZIONE CASETTA ALPINI</t>
  </si>
  <si>
    <t>ASSOCIAZIONE CULTURALE "AD MOIRA"</t>
  </si>
  <si>
    <t>CONTRIBUTO EDIZIONE FESTIVAL "VERONA TESSILE"</t>
  </si>
  <si>
    <t>ASSOCIAZIONE NO PROFIT EVITA PERON</t>
  </si>
  <si>
    <t>CONTRIBUTO PER PESENTAZIONE LIBRO "COMPAGNO MITRA"</t>
  </si>
  <si>
    <t>ASSOCIAZIONE SOGNO SALENTINO ONLUS</t>
  </si>
  <si>
    <t>CONTRIBUTO PER 8° EDIZIONE "SALENTO IN FESTA"</t>
  </si>
  <si>
    <t>FONDAZIONE AIDA</t>
  </si>
  <si>
    <t>CONTRIBUTO PER PROGETTO "FATTORIA DI GIAROL GRANDE"</t>
  </si>
  <si>
    <t xml:space="preserve">GERMANO ZANELLA </t>
  </si>
  <si>
    <t>CONTRIBUTO PER LA FESTA DI SAN ZENO - PARROCHIA DI SEZANO</t>
  </si>
  <si>
    <t>PRO LOCO TORRI DEL BENACO</t>
  </si>
  <si>
    <t>CONTRIBUTO PER MANIFESTAZIONI VARIE ANNO 2019</t>
  </si>
  <si>
    <t>GRUPPO PESCATORI SANTA BARBARA</t>
  </si>
  <si>
    <t xml:space="preserve">CONTRIBUTO PER ORGANIZZAZIONE GARA DI PESCA LACUSTRE </t>
  </si>
  <si>
    <t>FIGC FEDERAZIONE ITALIANA GIUOCO CALCIO</t>
  </si>
  <si>
    <t>CONTRIBUTO PER IL TORNEO DI CALCIO "GIUSEPPE NICOLI"</t>
  </si>
  <si>
    <t xml:space="preserve">SOCIETA' DANTE ALIGHIERI </t>
  </si>
  <si>
    <t xml:space="preserve">ASSOCIAZIONE NAZIONALE CARRISTI D'ITALIA </t>
  </si>
  <si>
    <t>CONTRIBUTO PER IL PROGETTO "DALLA PICCOLA ALLA GRANDE STORIA DEL SECOLO BREVE"</t>
  </si>
  <si>
    <t>CONTRIBUTO PER LA PROMOZIONE DEL LIBRO "CANGRANDE, DANTE E IL RUOLO DELLE STELLE "</t>
  </si>
  <si>
    <t>COMUNE DI SOAVE</t>
  </si>
  <si>
    <t>CONTRIBUTO PER IL PROGETTO "LA GRANDE SFIDA"</t>
  </si>
  <si>
    <t>ASD POLIZIA DI STATO PESCHIERA</t>
  </si>
  <si>
    <t xml:space="preserve">CONTRIBUTO PER IL PROGETTO DOPPIAVEA SOLIDALE </t>
  </si>
  <si>
    <t>CONTRIBUTO PER EVENTO "VINITALY AND THE CITY"</t>
  </si>
  <si>
    <t>CONTRIBUTO PER EVENTO "IL BARBIERE DI SIVIGLIA"</t>
  </si>
  <si>
    <t>CORO LA PARETE</t>
  </si>
  <si>
    <t>CONTRIBUTO PER ATTIVITA' CONCERTISTICA</t>
  </si>
  <si>
    <t xml:space="preserve">RESCUE BOXER LA FENICE </t>
  </si>
  <si>
    <t>CONTRIBUTO PER MANIFESTAZIONE CANINA</t>
  </si>
  <si>
    <t>PRO LOCO SAN ROCCO DI PIEGARA</t>
  </si>
  <si>
    <t>CONTRIBUTO PER MANIFESTAZIONE "SUMMERLAND MUSIC FESTIVAL"</t>
  </si>
  <si>
    <t>FIDAS GPS CAMILLO VILLAFRANCA</t>
  </si>
  <si>
    <t>CONTRIBUTO PER MANIFESTAZIONE PODISTICA</t>
  </si>
  <si>
    <t>RESIDUO DI SPESA PER L'ANNO 2019</t>
  </si>
  <si>
    <t xml:space="preserve">IMPORTO PREVISTO A BUDGET  </t>
  </si>
  <si>
    <t>E. PRIVATI</t>
  </si>
  <si>
    <t>E. PUBBLICI</t>
  </si>
  <si>
    <t xml:space="preserve">CORPO NAZIONALE GIOVANI ESPLORATORI </t>
  </si>
  <si>
    <t xml:space="preserve">PARROCHHIA SAN MARTINO </t>
  </si>
  <si>
    <t xml:space="preserve">ASSOCIAZIONE CULTURALE QUINTA PARETE </t>
  </si>
  <si>
    <t>GRUPPO ALPINI MONTORIO</t>
  </si>
  <si>
    <t>COMUNE DI BUSSOLENGO</t>
  </si>
  <si>
    <t>COMUNE DI CASTEL D'AZZANO</t>
  </si>
  <si>
    <t>COMUNE DI MONTECHIA DI CROSARA</t>
  </si>
  <si>
    <t xml:space="preserve">CONTRIBUTO PER ATTIVITA' DI EDUCAZIONE AMBIENTALE </t>
  </si>
  <si>
    <t>CONTRIBUTO PER LA SAGRA MADONNA DELL'UVA SECCA</t>
  </si>
  <si>
    <t>CONTRIBUTO PER REALIZZAZIONE PROGETTO "JESUS"</t>
  </si>
  <si>
    <t>UNIONE PESCATORI SPORTIVI DEL GARDA</t>
  </si>
  <si>
    <t>CONTRIBUTO PER IL PROGETTO DI RIPOPOLAMENTO ALBORELLA</t>
  </si>
  <si>
    <t>CONTRIBUTO PER REALIZZAZIONE CORSA CICLISTICA "TROFEO GEK"</t>
  </si>
  <si>
    <t>CONTRIBUTO PER REALIZZAZIONE PROGETTI VARI ANNO 2019</t>
  </si>
  <si>
    <t xml:space="preserve">CONTRIBUTO PER REALIZZAZIONE MANIFESTAZIONE "BENVENUTA PRIMAVERA" </t>
  </si>
  <si>
    <t>CONTRIBUTO PER ACQUISTO CESTINI</t>
  </si>
  <si>
    <t>CONTRIBUTO PER REALIZZAZIONE ESERCITAZIONE DELLA PROTEZIONE CIVILE</t>
  </si>
  <si>
    <t>CONTRIBUTO PER LA FESTA MEDIEVALE</t>
  </si>
  <si>
    <t>COMUNE DI BRENTINO DI BELLUNO</t>
  </si>
  <si>
    <t>CONTRIBUTO PER L'ORGANIZZAIONE DELL'EVENTO "CORTEGGIANDO IN VALDADIGE"</t>
  </si>
  <si>
    <t>COMUNE DI ZEVIO</t>
  </si>
  <si>
    <t>CONTRIBUTO PER LA MANIFESTAZIONE "ESTATE ZEVIANA"</t>
  </si>
  <si>
    <t>POL DILETTANTISTICA LIBERTAS MONTORIO</t>
  </si>
  <si>
    <t>CONTRIBUTO PER LA STAGIONE SPORTIVA 2019</t>
  </si>
  <si>
    <t>CENTRO EDUCAZIONE DELLE ARTI DI VERONA</t>
  </si>
  <si>
    <t>CONTRIBUTO PER LE ATTIVITA' VARIE ORGANIZZATE DAL CENTRO DI EDUCAZIONE</t>
  </si>
  <si>
    <t>PRO LOCO CALDIERO</t>
  </si>
  <si>
    <t>CONTRIBUTO PER L'ORGANIZZAZIONE DELLA SAGRA DI SANT'ANTONIO E CALDIERINO</t>
  </si>
  <si>
    <t>SCUOLA DELL'INFANZIA S. MARIA GORETTI</t>
  </si>
  <si>
    <t>CONTRIBUTO PER IL PROGETTO DI RIQUALIFICAZIONE DELLE SCUOLE</t>
  </si>
  <si>
    <t>CLAUDIO ZAMBELLI EVENTI E COMUNICAZIONI</t>
  </si>
  <si>
    <t>CONTRIBUTO PER L'ORGANIZZAZIONE DELLA FESTA DELLA MAMMA IN PIAZZA SAN ZENO</t>
  </si>
  <si>
    <t>CONTRIBUTO PER L'ORGANIZZAZIONE DEL CAMPIONATO DEL TRIVENETO</t>
  </si>
  <si>
    <t xml:space="preserve">PARROCHHIA SAN MICHELE ARCANGELO </t>
  </si>
  <si>
    <t>CONTRIBUTO PER L'ORGANIZZAZIONE DELLA SAGRA DE SAN MICHEL 2019</t>
  </si>
  <si>
    <t>CIRCOLO PARROCCHIALE BEATO CARLO STEEB</t>
  </si>
  <si>
    <t>CONTRIBUTO PER L'ORGANIZZAZIONE DELLA COMMEDIA "IL MEDICO DEI PAZZI"</t>
  </si>
  <si>
    <t>BDD BUTEI DE DOMEIARA</t>
  </si>
  <si>
    <t>CONTRIBUTO PER LE ATTIVITA' VARIE DEL CORO ALLEGORICO</t>
  </si>
  <si>
    <t xml:space="preserve">I.D.S.A. ISRAELE DEFENSYSTEM ACCADEMY </t>
  </si>
  <si>
    <t>CONTRIBUTO PER IL STAGE KAPAP/KRAV MAGA</t>
  </si>
  <si>
    <t>AMICI DI GIOELE</t>
  </si>
  <si>
    <t>CONTRIBUTO PER IL MEMORIALE DEFUNTO</t>
  </si>
  <si>
    <t>CONTRIBUTO PER L'ORGANIZZAZIONE DI EVENTI VARI ANNO 2019</t>
  </si>
  <si>
    <t>CONTRIBUTO PER L'ORGANIZZAZIONE DELLA MANIFESTAZIONE "CANTACAI"</t>
  </si>
  <si>
    <t>UST TREGNAGO</t>
  </si>
  <si>
    <t>CONTRIBUTO PER L'ORGANIZZAZIONE DELL'EVENTO "FIGHTING DAY"</t>
  </si>
  <si>
    <t>ASSOCIAZIONE NAZIONALE BERSAGLIERI</t>
  </si>
  <si>
    <t xml:space="preserve">CONTRIBUTO PER ATTIVITA' ASSOCIATIVE VARIE </t>
  </si>
  <si>
    <t>CONTRIBUTO PER L'ORGANIZZAZIONE DEL "XVII TORNEO PASETTO"</t>
  </si>
  <si>
    <t>ASSOCIAZIONE SPORTIVA JUVENTINA VALPANTENA</t>
  </si>
  <si>
    <t>CONTRIBUTO PER L'ORGANIZZAZIONE DELLA PARTITA IN MEMORIA DEL DEFUNTO BENEDETTI A.</t>
  </si>
  <si>
    <t xml:space="preserve">ACCADEMIA DELLO SPORT VERONA </t>
  </si>
  <si>
    <t>CONTRIBUTO PER L'ORGANIZZAZIONE DELLA MANIFESTAZIONE "L'IMPORTANZA DELLO SPORT"</t>
  </si>
  <si>
    <t>SSD SAN ZENO VERONA 1919 ARL</t>
  </si>
  <si>
    <t>CONTRIBUTO PER LA FESTA IN OCCASIONE DEL CENTENARIO</t>
  </si>
  <si>
    <t>GRUPPO CTG BRENZONE</t>
  </si>
  <si>
    <t>CONRIBUTO PER L'ORGANIZZAZIONE DEL CONCERTO DEL MAGUGNANO</t>
  </si>
  <si>
    <t>ASSOCIAZIONE CORDERDOJO</t>
  </si>
  <si>
    <t xml:space="preserve">CONTRIBUTO PER L'ORGANIZZAZIONE DI ATTIVITA' VARIE </t>
  </si>
  <si>
    <t>PROMOBENACUS PRODUZIONI SAS</t>
  </si>
  <si>
    <t>CONTRIBUTO PER L'ORGANIZZAZIONE DEL CAMPIONATO ITALIANO CORPI DIPENTI</t>
  </si>
  <si>
    <t>COMUNE DI SAN ZENO DI MONTAGNA</t>
  </si>
  <si>
    <t>CONTRIBUTO PER L'ORGANIZZAZIONE DELLA "FESTA DEL MARRONE DOP ANNO 2019"</t>
  </si>
  <si>
    <t>CONTRIBUTO PER L'ORGANIZZAZIONE DELLA MOSTRA E DEL CONVEGNO "COSMOPOLITISMO"</t>
  </si>
  <si>
    <t>GRUPPO SCOUT MONTORIO</t>
  </si>
  <si>
    <t xml:space="preserve">CONTRIBUTO PER L'ORGANIZZAZIONE DI ATTIVITA' EDUCATIVE VARIE </t>
  </si>
  <si>
    <t xml:space="preserve">VERONA ALL TOP - GRIGOLI ALESSIA </t>
  </si>
  <si>
    <t>CONTRIBUTO PER L'EVENTO CULTURALE "STORIA IMPRENDITORIAE LAMBORGHINI"</t>
  </si>
  <si>
    <t xml:space="preserve">CONTRIBUTO PER L'ORGANIZZAZIONE DEL TORNEO DI CALCIO A CINQUE </t>
  </si>
  <si>
    <t>ASD AMERICAN FOOTBALL VERONA</t>
  </si>
  <si>
    <t>BOXE BADALOTTI</t>
  </si>
  <si>
    <t>CONTRIBUTO PER L'ORGANIZZAZIONE DELLA MANIFESTAZIONE "I TROFEO CITTA' DI LAZISE"</t>
  </si>
  <si>
    <t>CONSUNTIVO AL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</si>
</sst>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4" fontId="1" fillId="0" borderId="0" xfId="0" applyNumberFormat="1" applyFont="1"/>
    <xf numFmtId="4" fontId="2" fillId="0" borderId="3" xfId="0" applyNumberFormat="1" applyFont="1" applyFill="1" applyBorder="1"/>
    <xf numFmtId="4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164" fontId="4" fillId="0" borderId="3" xfId="0" applyNumberFormat="1" applyFont="1" applyFill="1" applyBorder="1"/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horizontal="left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/>
    <xf numFmtId="4" fontId="4" fillId="0" borderId="0" xfId="0" applyNumberFormat="1" applyFont="1"/>
    <xf numFmtId="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left"/>
    </xf>
    <xf numFmtId="164" fontId="4" fillId="0" borderId="2" xfId="0" applyNumberFormat="1" applyFont="1" applyFill="1" applyBorder="1"/>
    <xf numFmtId="164" fontId="3" fillId="0" borderId="1" xfId="0" applyNumberFormat="1" applyFont="1" applyBorder="1"/>
    <xf numFmtId="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4" xfId="0" applyNumberFormat="1" applyFont="1" applyFill="1" applyBorder="1" applyAlignment="1">
      <alignment horizontal="left"/>
    </xf>
    <xf numFmtId="164" fontId="1" fillId="0" borderId="4" xfId="0" applyNumberFormat="1" applyFont="1" applyFill="1" applyBorder="1"/>
    <xf numFmtId="4" fontId="1" fillId="0" borderId="0" xfId="0" applyNumberFormat="1" applyFont="1" applyFill="1" applyBorder="1"/>
    <xf numFmtId="164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/>
    <xf numFmtId="164" fontId="8" fillId="0" borderId="1" xfId="0" applyNumberFormat="1" applyFont="1" applyBorder="1"/>
    <xf numFmtId="4" fontId="8" fillId="0" borderId="0" xfId="0" applyNumberFormat="1" applyFont="1"/>
    <xf numFmtId="4" fontId="8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164" fontId="8" fillId="0" borderId="5" xfId="0" applyNumberFormat="1" applyFont="1" applyBorder="1"/>
    <xf numFmtId="164" fontId="8" fillId="0" borderId="4" xfId="0" applyNumberFormat="1" applyFont="1" applyBorder="1"/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9" xfId="0" applyFont="1" applyBorder="1"/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/>
    <xf numFmtId="4" fontId="10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1" fillId="0" borderId="11" xfId="0" applyFont="1" applyFill="1" applyBorder="1" applyAlignment="1"/>
    <xf numFmtId="4" fontId="1" fillId="0" borderId="11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" fontId="1" fillId="0" borderId="4" xfId="0" applyNumberFormat="1" applyFont="1" applyBorder="1" applyAlignment="1">
      <alignment horizontal="center"/>
    </xf>
    <xf numFmtId="0" fontId="2" fillId="0" borderId="3" xfId="0" applyFont="1" applyBorder="1"/>
    <xf numFmtId="4" fontId="11" fillId="0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Fill="1" applyBorder="1"/>
    <xf numFmtId="4" fontId="1" fillId="0" borderId="9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4" fontId="2" fillId="0" borderId="4" xfId="0" applyNumberFormat="1" applyFont="1" applyFill="1" applyBorder="1" applyAlignment="1">
      <alignment horizontal="center"/>
    </xf>
    <xf numFmtId="0" fontId="9" fillId="0" borderId="0" xfId="0" applyFont="1" applyBorder="1"/>
    <xf numFmtId="4" fontId="1" fillId="0" borderId="2" xfId="0" applyNumberFormat="1" applyFont="1" applyFill="1" applyBorder="1" applyAlignment="1">
      <alignment horizontal="center"/>
    </xf>
    <xf numFmtId="0" fontId="2" fillId="0" borderId="4" xfId="0" applyFont="1" applyFill="1" applyBorder="1"/>
    <xf numFmtId="4" fontId="8" fillId="0" borderId="4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4" fontId="1" fillId="0" borderId="9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2" fillId="0" borderId="0" xfId="0" applyFont="1"/>
    <xf numFmtId="4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" fillId="0" borderId="9" xfId="0" applyFont="1" applyFill="1" applyBorder="1"/>
    <xf numFmtId="4" fontId="1" fillId="6" borderId="3" xfId="0" applyNumberFormat="1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" fontId="2" fillId="6" borderId="3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13" fillId="6" borderId="0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" fillId="0" borderId="11" xfId="0" applyNumberFormat="1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/>
    <xf numFmtId="0" fontId="16" fillId="7" borderId="1" xfId="0" applyFont="1" applyFill="1" applyBorder="1" applyAlignment="1">
      <alignment horizontal="center"/>
    </xf>
    <xf numFmtId="164" fontId="16" fillId="7" borderId="1" xfId="0" applyNumberFormat="1" applyFont="1" applyFill="1" applyBorder="1" applyAlignment="1"/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5" borderId="6" xfId="0" applyNumberFormat="1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3" fillId="4" borderId="7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C3" sqref="C3"/>
    </sheetView>
  </sheetViews>
  <sheetFormatPr defaultRowHeight="12.75" x14ac:dyDescent="0.2"/>
  <cols>
    <col min="1" max="1" width="50.7109375" style="12" customWidth="1"/>
    <col min="2" max="2" width="65.7109375" style="12" customWidth="1"/>
    <col min="3" max="3" width="15.7109375" style="12" customWidth="1"/>
    <col min="4" max="16384" width="9.140625" style="12"/>
  </cols>
  <sheetData>
    <row r="1" spans="1:3" ht="18" customHeight="1" x14ac:dyDescent="0.25">
      <c r="A1" s="159" t="s">
        <v>178</v>
      </c>
      <c r="B1" s="160"/>
      <c r="C1" s="161"/>
    </row>
    <row r="2" spans="1:3" ht="18" customHeight="1" x14ac:dyDescent="0.2">
      <c r="A2" s="162" t="s">
        <v>156</v>
      </c>
      <c r="B2" s="163"/>
      <c r="C2" s="164"/>
    </row>
    <row r="3" spans="1:3" ht="18" customHeight="1" x14ac:dyDescent="0.2">
      <c r="A3" s="5" t="s">
        <v>0</v>
      </c>
      <c r="B3" s="5" t="s">
        <v>2</v>
      </c>
      <c r="C3" s="5" t="s">
        <v>1</v>
      </c>
    </row>
    <row r="4" spans="1:3" ht="18" customHeight="1" x14ac:dyDescent="0.2">
      <c r="A4" s="7"/>
      <c r="B4" s="8" t="s">
        <v>233</v>
      </c>
      <c r="C4" s="6">
        <v>2000</v>
      </c>
    </row>
    <row r="5" spans="1:3" ht="18" customHeight="1" x14ac:dyDescent="0.2">
      <c r="A5" s="7" t="s">
        <v>77</v>
      </c>
      <c r="B5" s="8" t="s">
        <v>131</v>
      </c>
      <c r="C5" s="6">
        <v>3120</v>
      </c>
    </row>
    <row r="6" spans="1:3" ht="18" customHeight="1" x14ac:dyDescent="0.2">
      <c r="A6" s="7" t="s">
        <v>78</v>
      </c>
      <c r="B6" s="8" t="s">
        <v>166</v>
      </c>
      <c r="C6" s="6">
        <v>1200</v>
      </c>
    </row>
    <row r="7" spans="1:3" ht="18" customHeight="1" x14ac:dyDescent="0.2">
      <c r="A7" s="7" t="s">
        <v>203</v>
      </c>
      <c r="B7" s="8" t="s">
        <v>204</v>
      </c>
      <c r="C7" s="6">
        <v>9702</v>
      </c>
    </row>
    <row r="8" spans="1:3" ht="18" customHeight="1" x14ac:dyDescent="0.2">
      <c r="A8" s="7" t="s">
        <v>206</v>
      </c>
      <c r="B8" s="8" t="s">
        <v>207</v>
      </c>
      <c r="C8" s="6">
        <v>200</v>
      </c>
    </row>
    <row r="9" spans="1:3" ht="18" customHeight="1" x14ac:dyDescent="0.2">
      <c r="A9" s="7" t="s">
        <v>208</v>
      </c>
      <c r="B9" s="8" t="s">
        <v>209</v>
      </c>
      <c r="C9" s="6">
        <v>4000</v>
      </c>
    </row>
    <row r="10" spans="1:3" ht="18" customHeight="1" x14ac:dyDescent="0.2">
      <c r="A10" s="7" t="s">
        <v>235</v>
      </c>
      <c r="B10" s="8" t="s">
        <v>236</v>
      </c>
      <c r="C10" s="6">
        <v>500</v>
      </c>
    </row>
    <row r="11" spans="1:3" ht="18" customHeight="1" x14ac:dyDescent="0.2">
      <c r="A11" s="7"/>
      <c r="B11" s="8" t="s">
        <v>229</v>
      </c>
      <c r="C11" s="6">
        <v>500</v>
      </c>
    </row>
    <row r="12" spans="1:3" ht="18" customHeight="1" x14ac:dyDescent="0.2">
      <c r="A12" s="7" t="s">
        <v>81</v>
      </c>
      <c r="B12" s="8" t="s">
        <v>230</v>
      </c>
      <c r="C12" s="6">
        <v>700</v>
      </c>
    </row>
    <row r="13" spans="1:3" ht="18" customHeight="1" x14ac:dyDescent="0.2">
      <c r="A13" s="7" t="s">
        <v>231</v>
      </c>
      <c r="B13" s="8" t="s">
        <v>232</v>
      </c>
      <c r="C13" s="6">
        <v>600</v>
      </c>
    </row>
    <row r="14" spans="1:3" ht="20.100000000000001" customHeight="1" x14ac:dyDescent="0.2">
      <c r="A14" s="7" t="s">
        <v>237</v>
      </c>
      <c r="B14" s="8" t="s">
        <v>238</v>
      </c>
      <c r="C14" s="6">
        <v>1000</v>
      </c>
    </row>
    <row r="15" spans="1:3" ht="18" customHeight="1" x14ac:dyDescent="0.2">
      <c r="A15" s="7" t="s">
        <v>239</v>
      </c>
      <c r="B15" s="8" t="s">
        <v>240</v>
      </c>
      <c r="C15" s="6">
        <v>1000</v>
      </c>
    </row>
    <row r="16" spans="1:3" ht="18" customHeight="1" x14ac:dyDescent="0.2">
      <c r="A16" s="7"/>
      <c r="B16" s="8" t="s">
        <v>241</v>
      </c>
      <c r="C16" s="6">
        <v>2500</v>
      </c>
    </row>
    <row r="17" spans="1:3" ht="18" customHeight="1" x14ac:dyDescent="0.2">
      <c r="A17" s="7" t="s">
        <v>88</v>
      </c>
      <c r="B17" s="8" t="s">
        <v>205</v>
      </c>
      <c r="C17" s="6">
        <v>245.9</v>
      </c>
    </row>
    <row r="18" spans="1:3" ht="18" customHeight="1" x14ac:dyDescent="0.2">
      <c r="A18" s="7" t="s">
        <v>89</v>
      </c>
      <c r="B18" s="8" t="s">
        <v>212</v>
      </c>
      <c r="C18" s="6">
        <v>2000</v>
      </c>
    </row>
    <row r="19" spans="1:3" ht="18" customHeight="1" x14ac:dyDescent="0.2">
      <c r="A19" s="7" t="s">
        <v>109</v>
      </c>
      <c r="B19" s="8" t="s">
        <v>213</v>
      </c>
      <c r="C19" s="6">
        <v>2459.02</v>
      </c>
    </row>
    <row r="20" spans="1:3" ht="18" customHeight="1" x14ac:dyDescent="0.2">
      <c r="A20" s="7"/>
      <c r="B20" s="8" t="s">
        <v>253</v>
      </c>
      <c r="C20" s="6">
        <v>1200</v>
      </c>
    </row>
    <row r="21" spans="1:3" ht="18" customHeight="1" x14ac:dyDescent="0.2">
      <c r="A21" s="7"/>
      <c r="B21" s="8" t="s">
        <v>254</v>
      </c>
      <c r="C21" s="6">
        <v>2000</v>
      </c>
    </row>
    <row r="22" spans="1:3" ht="18" customHeight="1" x14ac:dyDescent="0.2">
      <c r="A22" s="7" t="s">
        <v>91</v>
      </c>
      <c r="B22" s="8" t="s">
        <v>234</v>
      </c>
      <c r="C22" s="6">
        <v>500</v>
      </c>
    </row>
    <row r="23" spans="1:3" ht="18" customHeight="1" x14ac:dyDescent="0.2">
      <c r="A23" s="7" t="s">
        <v>217</v>
      </c>
      <c r="B23" s="8" t="s">
        <v>218</v>
      </c>
      <c r="C23" s="6">
        <v>500</v>
      </c>
    </row>
    <row r="24" spans="1:3" ht="18" customHeight="1" x14ac:dyDescent="0.2">
      <c r="A24" s="7" t="s">
        <v>97</v>
      </c>
      <c r="B24" s="8" t="s">
        <v>216</v>
      </c>
      <c r="C24" s="6">
        <v>2000</v>
      </c>
    </row>
    <row r="25" spans="1:3" ht="18" customHeight="1" x14ac:dyDescent="0.2">
      <c r="A25" s="7" t="s">
        <v>98</v>
      </c>
      <c r="B25" s="8" t="s">
        <v>219</v>
      </c>
      <c r="C25" s="6">
        <v>2500</v>
      </c>
    </row>
    <row r="26" spans="1:3" ht="18" customHeight="1" x14ac:dyDescent="0.2">
      <c r="A26" s="7" t="s">
        <v>99</v>
      </c>
      <c r="B26" s="8" t="s">
        <v>214</v>
      </c>
      <c r="C26" s="6">
        <v>3000</v>
      </c>
    </row>
    <row r="27" spans="1:3" ht="18" customHeight="1" x14ac:dyDescent="0.2">
      <c r="A27" s="7" t="s">
        <v>100</v>
      </c>
      <c r="B27" s="8" t="s">
        <v>285</v>
      </c>
      <c r="C27" s="6">
        <v>2500</v>
      </c>
    </row>
    <row r="28" spans="1:3" ht="18" customHeight="1" x14ac:dyDescent="0.2">
      <c r="A28" s="7" t="s">
        <v>249</v>
      </c>
      <c r="B28" s="8" t="s">
        <v>250</v>
      </c>
      <c r="C28" s="6">
        <v>1639.34</v>
      </c>
    </row>
    <row r="29" spans="1:3" ht="18" customHeight="1" x14ac:dyDescent="0.2">
      <c r="A29" s="7" t="s">
        <v>251</v>
      </c>
      <c r="B29" s="8" t="s">
        <v>252</v>
      </c>
      <c r="C29" s="6">
        <v>380</v>
      </c>
    </row>
    <row r="30" spans="1:3" ht="18" customHeight="1" x14ac:dyDescent="0.2">
      <c r="A30" s="7" t="s">
        <v>109</v>
      </c>
      <c r="B30" s="8" t="s">
        <v>220</v>
      </c>
      <c r="C30" s="6">
        <v>2800</v>
      </c>
    </row>
    <row r="31" spans="1:3" ht="18.75" customHeight="1" x14ac:dyDescent="0.2">
      <c r="A31" s="7"/>
      <c r="B31" s="8" t="s">
        <v>248</v>
      </c>
      <c r="C31" s="6">
        <v>300</v>
      </c>
    </row>
    <row r="32" spans="1:3" ht="18" customHeight="1" x14ac:dyDescent="0.2">
      <c r="A32" s="7" t="s">
        <v>246</v>
      </c>
      <c r="B32" s="8" t="s">
        <v>247</v>
      </c>
      <c r="C32" s="6">
        <v>1500</v>
      </c>
    </row>
    <row r="33" spans="1:3" ht="18" customHeight="1" x14ac:dyDescent="0.2">
      <c r="A33" s="7" t="s">
        <v>111</v>
      </c>
      <c r="B33" s="8" t="s">
        <v>192</v>
      </c>
      <c r="C33" s="6">
        <v>245.91</v>
      </c>
    </row>
    <row r="34" spans="1:3" ht="18" customHeight="1" x14ac:dyDescent="0.2">
      <c r="A34" s="7" t="s">
        <v>198</v>
      </c>
      <c r="B34" s="8" t="s">
        <v>199</v>
      </c>
      <c r="C34" s="6">
        <v>3500</v>
      </c>
    </row>
    <row r="35" spans="1:3" ht="18" customHeight="1" x14ac:dyDescent="0.2">
      <c r="A35" s="7" t="s">
        <v>244</v>
      </c>
      <c r="B35" s="8" t="s">
        <v>245</v>
      </c>
      <c r="C35" s="6">
        <v>1170</v>
      </c>
    </row>
    <row r="36" spans="1:3" ht="18" customHeight="1" x14ac:dyDescent="0.2">
      <c r="A36" s="7" t="s">
        <v>112</v>
      </c>
      <c r="B36" s="8" t="s">
        <v>149</v>
      </c>
      <c r="C36" s="6">
        <v>2049.19</v>
      </c>
    </row>
    <row r="37" spans="1:3" ht="18" customHeight="1" x14ac:dyDescent="0.2">
      <c r="A37" s="7" t="s">
        <v>200</v>
      </c>
      <c r="B37" s="8" t="s">
        <v>201</v>
      </c>
      <c r="C37" s="6">
        <v>300</v>
      </c>
    </row>
    <row r="38" spans="1:3" ht="18" customHeight="1" x14ac:dyDescent="0.2">
      <c r="A38" s="7" t="s">
        <v>196</v>
      </c>
      <c r="B38" s="8" t="s">
        <v>197</v>
      </c>
      <c r="C38" s="6">
        <v>1500</v>
      </c>
    </row>
    <row r="39" spans="1:3" ht="18" customHeight="1" x14ac:dyDescent="0.2">
      <c r="A39" s="7" t="s">
        <v>18</v>
      </c>
      <c r="B39" s="8" t="s">
        <v>223</v>
      </c>
      <c r="C39" s="6">
        <v>3000</v>
      </c>
    </row>
    <row r="40" spans="1:3" ht="18" customHeight="1" x14ac:dyDescent="0.2">
      <c r="A40" s="7" t="s">
        <v>17</v>
      </c>
      <c r="B40" s="8" t="s">
        <v>228</v>
      </c>
      <c r="C40" s="6">
        <v>500</v>
      </c>
    </row>
    <row r="41" spans="1:3" ht="18" customHeight="1" x14ac:dyDescent="0.2">
      <c r="A41" s="7" t="s">
        <v>226</v>
      </c>
      <c r="B41" s="8" t="s">
        <v>227</v>
      </c>
      <c r="C41" s="6">
        <v>1500</v>
      </c>
    </row>
    <row r="42" spans="1:3" ht="18" customHeight="1" x14ac:dyDescent="0.2">
      <c r="A42" s="7" t="s">
        <v>224</v>
      </c>
      <c r="B42" s="8" t="s">
        <v>225</v>
      </c>
      <c r="C42" s="6">
        <v>819.67</v>
      </c>
    </row>
    <row r="43" spans="1:3" ht="18" customHeight="1" x14ac:dyDescent="0.2">
      <c r="A43" s="7" t="s">
        <v>242</v>
      </c>
      <c r="B43" s="8" t="s">
        <v>243</v>
      </c>
      <c r="C43" s="6">
        <v>5000</v>
      </c>
    </row>
    <row r="44" spans="1:3" ht="18" customHeight="1" x14ac:dyDescent="0.2">
      <c r="A44" s="7" t="s">
        <v>266</v>
      </c>
      <c r="B44" s="8" t="s">
        <v>267</v>
      </c>
      <c r="C44" s="6">
        <v>1750</v>
      </c>
    </row>
    <row r="45" spans="1:3" ht="18" customHeight="1" x14ac:dyDescent="0.2">
      <c r="A45" s="7" t="s">
        <v>268</v>
      </c>
      <c r="B45" s="8" t="s">
        <v>269</v>
      </c>
      <c r="C45" s="6">
        <v>1500</v>
      </c>
    </row>
    <row r="46" spans="1:3" ht="18" customHeight="1" x14ac:dyDescent="0.2">
      <c r="A46" s="7" t="s">
        <v>96</v>
      </c>
      <c r="B46" s="8" t="s">
        <v>270</v>
      </c>
      <c r="C46" s="6">
        <v>910</v>
      </c>
    </row>
    <row r="47" spans="1:3" ht="18" customHeight="1" x14ac:dyDescent="0.2">
      <c r="A47" s="7"/>
      <c r="B47" s="8" t="s">
        <v>271</v>
      </c>
      <c r="C47" s="6">
        <v>1000</v>
      </c>
    </row>
    <row r="48" spans="1:3" ht="18" customHeight="1" x14ac:dyDescent="0.2">
      <c r="A48" s="7" t="s">
        <v>272</v>
      </c>
      <c r="B48" s="8" t="s">
        <v>273</v>
      </c>
      <c r="C48" s="6">
        <v>2000</v>
      </c>
    </row>
    <row r="49" spans="1:3" ht="18" customHeight="1" x14ac:dyDescent="0.2">
      <c r="A49" s="7" t="s">
        <v>244</v>
      </c>
      <c r="B49" s="8" t="s">
        <v>274</v>
      </c>
      <c r="C49" s="6">
        <v>1081.0999999999999</v>
      </c>
    </row>
    <row r="50" spans="1:3" ht="18" customHeight="1" x14ac:dyDescent="0.2">
      <c r="A50" s="7" t="s">
        <v>275</v>
      </c>
      <c r="B50" s="8" t="s">
        <v>276</v>
      </c>
      <c r="C50" s="6">
        <v>500</v>
      </c>
    </row>
    <row r="51" spans="1:3" ht="18" customHeight="1" x14ac:dyDescent="0.2">
      <c r="A51" s="7" t="s">
        <v>277</v>
      </c>
      <c r="B51" s="8" t="s">
        <v>278</v>
      </c>
      <c r="C51" s="6">
        <v>73.77</v>
      </c>
    </row>
    <row r="52" spans="1:3" ht="18" customHeight="1" x14ac:dyDescent="0.2">
      <c r="A52" s="7" t="s">
        <v>119</v>
      </c>
      <c r="B52" s="8" t="s">
        <v>215</v>
      </c>
      <c r="C52" s="6">
        <v>2000</v>
      </c>
    </row>
    <row r="53" spans="1:3" ht="18" customHeight="1" x14ac:dyDescent="0.2">
      <c r="A53" s="7" t="s">
        <v>62</v>
      </c>
      <c r="B53" s="8" t="s">
        <v>184</v>
      </c>
      <c r="C53" s="6">
        <v>6500</v>
      </c>
    </row>
    <row r="54" spans="1:3" ht="18" customHeight="1" x14ac:dyDescent="0.2">
      <c r="A54" s="7" t="s">
        <v>185</v>
      </c>
      <c r="B54" s="8" t="s">
        <v>186</v>
      </c>
      <c r="C54" s="6">
        <v>245.9</v>
      </c>
    </row>
    <row r="55" spans="1:3" ht="18" customHeight="1" x14ac:dyDescent="0.2">
      <c r="A55" s="7" t="s">
        <v>264</v>
      </c>
      <c r="B55" s="8" t="s">
        <v>265</v>
      </c>
      <c r="C55" s="6">
        <v>2500</v>
      </c>
    </row>
    <row r="56" spans="1:3" ht="18" customHeight="1" x14ac:dyDescent="0.2">
      <c r="A56" s="7"/>
      <c r="B56" s="8" t="s">
        <v>263</v>
      </c>
      <c r="C56" s="6">
        <v>3000</v>
      </c>
    </row>
    <row r="57" spans="1:3" ht="18" customHeight="1" x14ac:dyDescent="0.2">
      <c r="A57" s="7"/>
      <c r="B57" s="8" t="s">
        <v>262</v>
      </c>
      <c r="C57" s="6">
        <v>1000</v>
      </c>
    </row>
    <row r="58" spans="1:3" ht="18" customHeight="1" x14ac:dyDescent="0.2">
      <c r="A58" s="7" t="s">
        <v>260</v>
      </c>
      <c r="B58" s="8" t="s">
        <v>261</v>
      </c>
      <c r="C58" s="6">
        <v>270.5</v>
      </c>
    </row>
    <row r="59" spans="1:3" ht="18" customHeight="1" x14ac:dyDescent="0.2">
      <c r="A59" s="2" t="s">
        <v>258</v>
      </c>
      <c r="B59" s="3" t="s">
        <v>259</v>
      </c>
      <c r="C59" s="4">
        <v>1000</v>
      </c>
    </row>
    <row r="60" spans="1:3" ht="18" customHeight="1" x14ac:dyDescent="0.2">
      <c r="A60" s="7" t="s">
        <v>256</v>
      </c>
      <c r="B60" s="8" t="s">
        <v>257</v>
      </c>
      <c r="C60" s="6">
        <v>286.89</v>
      </c>
    </row>
    <row r="61" spans="1:3" ht="18" customHeight="1" x14ac:dyDescent="0.2">
      <c r="A61" s="7" t="s">
        <v>191</v>
      </c>
      <c r="B61" s="8" t="s">
        <v>195</v>
      </c>
      <c r="C61" s="6">
        <v>2500</v>
      </c>
    </row>
    <row r="62" spans="1:3" ht="18" customHeight="1" x14ac:dyDescent="0.2">
      <c r="A62" s="7" t="s">
        <v>125</v>
      </c>
      <c r="B62" s="8" t="s">
        <v>187</v>
      </c>
      <c r="C62" s="6">
        <v>500</v>
      </c>
    </row>
    <row r="63" spans="1:3" ht="18" customHeight="1" x14ac:dyDescent="0.2">
      <c r="A63" s="7" t="s">
        <v>188</v>
      </c>
      <c r="B63" s="8" t="s">
        <v>189</v>
      </c>
      <c r="C63" s="6">
        <v>2500</v>
      </c>
    </row>
    <row r="64" spans="1:3" ht="18" customHeight="1" x14ac:dyDescent="0.2">
      <c r="A64" s="7" t="s">
        <v>18</v>
      </c>
      <c r="B64" s="8" t="s">
        <v>282</v>
      </c>
      <c r="C64" s="6">
        <v>1500</v>
      </c>
    </row>
    <row r="65" spans="1:3" ht="18" customHeight="1" x14ac:dyDescent="0.2">
      <c r="A65" s="9"/>
      <c r="B65" s="10"/>
      <c r="C65" s="11"/>
    </row>
    <row r="66" spans="1:3" ht="18" customHeight="1" x14ac:dyDescent="0.2">
      <c r="B66" s="13" t="s">
        <v>164</v>
      </c>
      <c r="C66" s="14">
        <f>SUM(C4:C65)</f>
        <v>104749.19</v>
      </c>
    </row>
    <row r="68" spans="1:3" ht="18" customHeight="1" x14ac:dyDescent="0.2">
      <c r="A68" s="165" t="s">
        <v>155</v>
      </c>
      <c r="B68" s="166"/>
      <c r="C68" s="167"/>
    </row>
    <row r="69" spans="1:3" ht="18" customHeight="1" x14ac:dyDescent="0.2">
      <c r="A69" s="5" t="s">
        <v>0</v>
      </c>
      <c r="B69" s="5" t="s">
        <v>2</v>
      </c>
      <c r="C69" s="5" t="s">
        <v>1</v>
      </c>
    </row>
    <row r="70" spans="1:3" ht="18" customHeight="1" x14ac:dyDescent="0.2">
      <c r="A70" s="21" t="s">
        <v>47</v>
      </c>
      <c r="B70" s="22" t="s">
        <v>255</v>
      </c>
      <c r="C70" s="17">
        <v>500</v>
      </c>
    </row>
    <row r="71" spans="1:3" ht="18" customHeight="1" x14ac:dyDescent="0.2">
      <c r="A71" s="7" t="s">
        <v>202</v>
      </c>
      <c r="B71" s="8" t="s">
        <v>280</v>
      </c>
      <c r="C71" s="6">
        <v>2049.1799999999998</v>
      </c>
    </row>
    <row r="72" spans="1:3" ht="18" customHeight="1" x14ac:dyDescent="0.2">
      <c r="A72" s="7" t="s">
        <v>221</v>
      </c>
      <c r="B72" s="8" t="s">
        <v>222</v>
      </c>
      <c r="C72" s="6">
        <v>3098.8</v>
      </c>
    </row>
    <row r="73" spans="1:3" ht="18" customHeight="1" x14ac:dyDescent="0.2">
      <c r="A73" s="7" t="s">
        <v>193</v>
      </c>
      <c r="B73" s="8" t="s">
        <v>194</v>
      </c>
      <c r="C73" s="6">
        <v>3000</v>
      </c>
    </row>
    <row r="74" spans="1:3" ht="18" customHeight="1" x14ac:dyDescent="0.2">
      <c r="A74" s="7" t="s">
        <v>72</v>
      </c>
      <c r="B74" s="8" t="s">
        <v>190</v>
      </c>
      <c r="C74" s="6">
        <v>2000</v>
      </c>
    </row>
    <row r="75" spans="1:3" ht="18" customHeight="1" x14ac:dyDescent="0.2">
      <c r="A75" s="9"/>
      <c r="B75" s="10"/>
      <c r="C75" s="11"/>
    </row>
    <row r="76" spans="1:3" ht="18" customHeight="1" x14ac:dyDescent="0.2">
      <c r="B76" s="13" t="s">
        <v>163</v>
      </c>
      <c r="C76" s="14">
        <f>SUM(C70:C75)</f>
        <v>10647.98</v>
      </c>
    </row>
    <row r="78" spans="1:3" ht="18" customHeight="1" x14ac:dyDescent="0.2">
      <c r="A78" s="168" t="s">
        <v>67</v>
      </c>
      <c r="B78" s="169"/>
      <c r="C78" s="170"/>
    </row>
    <row r="79" spans="1:3" ht="18" customHeight="1" x14ac:dyDescent="0.2">
      <c r="A79" s="5" t="s">
        <v>0</v>
      </c>
      <c r="B79" s="5" t="s">
        <v>2</v>
      </c>
      <c r="C79" s="5" t="s">
        <v>1</v>
      </c>
    </row>
    <row r="80" spans="1:3" ht="18" customHeight="1" x14ac:dyDescent="0.2">
      <c r="A80" s="15" t="s">
        <v>39</v>
      </c>
      <c r="B80" s="16" t="s">
        <v>177</v>
      </c>
      <c r="C80" s="17">
        <f>32500</f>
        <v>32500</v>
      </c>
    </row>
    <row r="81" spans="1:3" ht="18" customHeight="1" x14ac:dyDescent="0.2">
      <c r="A81" s="7" t="s">
        <v>45</v>
      </c>
      <c r="B81" s="8" t="s">
        <v>179</v>
      </c>
      <c r="C81" s="6">
        <v>24200</v>
      </c>
    </row>
    <row r="82" spans="1:3" ht="18" customHeight="1" x14ac:dyDescent="0.2">
      <c r="A82" s="7" t="s">
        <v>45</v>
      </c>
      <c r="B82" s="8" t="s">
        <v>180</v>
      </c>
      <c r="C82" s="6">
        <v>1402</v>
      </c>
    </row>
    <row r="83" spans="1:3" ht="18" customHeight="1" x14ac:dyDescent="0.2">
      <c r="A83" s="7" t="s">
        <v>45</v>
      </c>
      <c r="B83" s="8" t="s">
        <v>181</v>
      </c>
      <c r="C83" s="6">
        <v>3000</v>
      </c>
    </row>
    <row r="84" spans="1:3" ht="18" customHeight="1" x14ac:dyDescent="0.2">
      <c r="A84" s="7" t="s">
        <v>210</v>
      </c>
      <c r="B84" s="8" t="s">
        <v>211</v>
      </c>
      <c r="C84" s="6">
        <v>250</v>
      </c>
    </row>
    <row r="85" spans="1:3" ht="18" customHeight="1" x14ac:dyDescent="0.2">
      <c r="A85" s="7" t="s">
        <v>40</v>
      </c>
      <c r="B85" s="8" t="s">
        <v>54</v>
      </c>
      <c r="C85" s="6">
        <v>3450</v>
      </c>
    </row>
    <row r="86" spans="1:3" ht="18" customHeight="1" x14ac:dyDescent="0.2">
      <c r="A86" s="7" t="s">
        <v>41</v>
      </c>
      <c r="B86" s="8" t="s">
        <v>182</v>
      </c>
      <c r="C86" s="6">
        <v>2500</v>
      </c>
    </row>
    <row r="87" spans="1:3" ht="18" customHeight="1" x14ac:dyDescent="0.2">
      <c r="A87" s="7" t="s">
        <v>41</v>
      </c>
      <c r="B87" s="8" t="s">
        <v>183</v>
      </c>
      <c r="C87" s="6">
        <v>1500</v>
      </c>
    </row>
    <row r="88" spans="1:3" ht="18" customHeight="1" x14ac:dyDescent="0.2">
      <c r="A88" s="7" t="s">
        <v>42</v>
      </c>
      <c r="B88" s="8" t="s">
        <v>44</v>
      </c>
      <c r="C88" s="6">
        <f>95.41+29.5</f>
        <v>124.91</v>
      </c>
    </row>
    <row r="89" spans="1:3" ht="17.25" customHeight="1" x14ac:dyDescent="0.2">
      <c r="A89" s="7" t="s">
        <v>83</v>
      </c>
      <c r="B89" s="8" t="s">
        <v>281</v>
      </c>
      <c r="C89" s="6">
        <v>375</v>
      </c>
    </row>
    <row r="90" spans="1:3" ht="17.25" customHeight="1" x14ac:dyDescent="0.2">
      <c r="A90" s="7" t="s">
        <v>284</v>
      </c>
      <c r="B90" s="8" t="s">
        <v>283</v>
      </c>
      <c r="C90" s="6">
        <v>245.9</v>
      </c>
    </row>
    <row r="91" spans="1:3" ht="18" customHeight="1" x14ac:dyDescent="0.2">
      <c r="A91" s="9"/>
      <c r="B91" s="10"/>
      <c r="C91" s="11"/>
    </row>
    <row r="92" spans="1:3" ht="18" customHeight="1" x14ac:dyDescent="0.2">
      <c r="B92" s="5" t="s">
        <v>66</v>
      </c>
      <c r="C92" s="18">
        <f>SUM(C80:C91)</f>
        <v>69547.81</v>
      </c>
    </row>
    <row r="94" spans="1:3" ht="18" customHeight="1" x14ac:dyDescent="0.2">
      <c r="B94" s="19" t="s">
        <v>279</v>
      </c>
      <c r="C94" s="20">
        <f>C92+C76+C66</f>
        <v>184944.97999999998</v>
      </c>
    </row>
  </sheetData>
  <mergeCells count="4">
    <mergeCell ref="A1:C1"/>
    <mergeCell ref="A2:C2"/>
    <mergeCell ref="A68:C68"/>
    <mergeCell ref="A78:C7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60" workbookViewId="0">
      <selection sqref="A1:C92"/>
    </sheetView>
  </sheetViews>
  <sheetFormatPr defaultRowHeight="18" customHeight="1" x14ac:dyDescent="0.2"/>
  <cols>
    <col min="1" max="1" width="49.5703125" style="1" customWidth="1"/>
    <col min="2" max="2" width="59" style="1" customWidth="1"/>
    <col min="3" max="3" width="29.7109375" style="1" customWidth="1"/>
    <col min="4" max="16384" width="9.140625" style="1"/>
  </cols>
  <sheetData>
    <row r="1" spans="1:3" ht="18" customHeight="1" x14ac:dyDescent="0.3">
      <c r="A1" s="171" t="s">
        <v>286</v>
      </c>
      <c r="B1" s="171"/>
      <c r="C1" s="171"/>
    </row>
    <row r="2" spans="1:3" ht="18" customHeight="1" x14ac:dyDescent="0.25">
      <c r="A2" s="172" t="s">
        <v>319</v>
      </c>
      <c r="B2" s="172"/>
      <c r="C2" s="172"/>
    </row>
    <row r="3" spans="1:3" ht="18" customHeight="1" x14ac:dyDescent="0.25">
      <c r="A3" s="23"/>
      <c r="B3" s="23"/>
      <c r="C3" s="23"/>
    </row>
    <row r="4" spans="1:3" ht="18" customHeight="1" x14ac:dyDescent="0.25">
      <c r="A4" s="25" t="s">
        <v>156</v>
      </c>
      <c r="B4" s="24"/>
      <c r="C4" s="24"/>
    </row>
    <row r="5" spans="1:3" ht="18" customHeight="1" x14ac:dyDescent="0.25">
      <c r="A5" s="38" t="s">
        <v>0</v>
      </c>
      <c r="B5" s="38" t="s">
        <v>2</v>
      </c>
      <c r="C5" s="38" t="s">
        <v>1</v>
      </c>
    </row>
    <row r="6" spans="1:3" ht="18" customHeight="1" x14ac:dyDescent="0.2">
      <c r="A6" s="30" t="s">
        <v>76</v>
      </c>
      <c r="B6" s="31" t="s">
        <v>294</v>
      </c>
      <c r="C6" s="32">
        <v>3000</v>
      </c>
    </row>
    <row r="7" spans="1:3" ht="18" customHeight="1" x14ac:dyDescent="0.2">
      <c r="A7" s="30" t="s">
        <v>77</v>
      </c>
      <c r="B7" s="31" t="s">
        <v>131</v>
      </c>
      <c r="C7" s="32">
        <v>3120</v>
      </c>
    </row>
    <row r="8" spans="1:3" ht="18" customHeight="1" x14ac:dyDescent="0.2">
      <c r="A8" s="30" t="s">
        <v>78</v>
      </c>
      <c r="B8" s="31" t="s">
        <v>166</v>
      </c>
      <c r="C8" s="32">
        <v>1200</v>
      </c>
    </row>
    <row r="9" spans="1:3" ht="18" customHeight="1" x14ac:dyDescent="0.2">
      <c r="A9" s="30" t="s">
        <v>79</v>
      </c>
      <c r="B9" s="31" t="s">
        <v>133</v>
      </c>
      <c r="C9" s="32">
        <v>1000</v>
      </c>
    </row>
    <row r="10" spans="1:3" ht="18" customHeight="1" x14ac:dyDescent="0.2">
      <c r="A10" s="30" t="s">
        <v>80</v>
      </c>
      <c r="B10" s="31" t="s">
        <v>132</v>
      </c>
      <c r="C10" s="32">
        <v>9000</v>
      </c>
    </row>
    <row r="11" spans="1:3" ht="18" customHeight="1" x14ac:dyDescent="0.2">
      <c r="A11" s="30"/>
      <c r="B11" s="31" t="s">
        <v>134</v>
      </c>
      <c r="C11" s="32">
        <v>2500</v>
      </c>
    </row>
    <row r="12" spans="1:3" ht="18" customHeight="1" x14ac:dyDescent="0.2">
      <c r="A12" s="30"/>
      <c r="B12" s="31" t="s">
        <v>135</v>
      </c>
      <c r="C12" s="32">
        <v>500</v>
      </c>
    </row>
    <row r="13" spans="1:3" ht="18" customHeight="1" x14ac:dyDescent="0.2">
      <c r="A13" s="30" t="s">
        <v>81</v>
      </c>
      <c r="B13" s="31" t="s">
        <v>318</v>
      </c>
      <c r="C13" s="32">
        <v>700</v>
      </c>
    </row>
    <row r="14" spans="1:3" ht="18" customHeight="1" x14ac:dyDescent="0.2">
      <c r="A14" s="30" t="s">
        <v>82</v>
      </c>
      <c r="B14" s="31" t="s">
        <v>85</v>
      </c>
      <c r="C14" s="32">
        <v>500</v>
      </c>
    </row>
    <row r="15" spans="1:3" ht="18" customHeight="1" x14ac:dyDescent="0.2">
      <c r="A15" s="30"/>
      <c r="B15" s="31" t="s">
        <v>86</v>
      </c>
      <c r="C15" s="32">
        <v>1000</v>
      </c>
    </row>
    <row r="16" spans="1:3" ht="18" customHeight="1" x14ac:dyDescent="0.2">
      <c r="A16" s="30" t="s">
        <v>87</v>
      </c>
      <c r="B16" s="31" t="s">
        <v>136</v>
      </c>
      <c r="C16" s="32">
        <v>2500</v>
      </c>
    </row>
    <row r="17" spans="1:3" ht="18" customHeight="1" x14ac:dyDescent="0.2">
      <c r="A17" s="30" t="s">
        <v>88</v>
      </c>
      <c r="B17" s="31" t="s">
        <v>137</v>
      </c>
      <c r="C17" s="32">
        <v>245.9</v>
      </c>
    </row>
    <row r="18" spans="1:3" ht="18" customHeight="1" x14ac:dyDescent="0.2">
      <c r="A18" s="30" t="s">
        <v>89</v>
      </c>
      <c r="B18" s="31" t="s">
        <v>317</v>
      </c>
      <c r="C18" s="32">
        <v>2000</v>
      </c>
    </row>
    <row r="19" spans="1:3" ht="18" customHeight="1" x14ac:dyDescent="0.2">
      <c r="A19" s="30"/>
      <c r="B19" s="31" t="s">
        <v>90</v>
      </c>
      <c r="C19" s="32">
        <v>200</v>
      </c>
    </row>
    <row r="20" spans="1:3" ht="18" customHeight="1" x14ac:dyDescent="0.2">
      <c r="A20" s="30" t="s">
        <v>292</v>
      </c>
      <c r="B20" s="31" t="s">
        <v>293</v>
      </c>
      <c r="C20" s="32">
        <v>1000</v>
      </c>
    </row>
    <row r="21" spans="1:3" ht="18" customHeight="1" x14ac:dyDescent="0.2">
      <c r="A21" s="30"/>
      <c r="B21" s="31" t="s">
        <v>316</v>
      </c>
      <c r="C21" s="32">
        <v>2500</v>
      </c>
    </row>
    <row r="22" spans="1:3" ht="18" customHeight="1" x14ac:dyDescent="0.2">
      <c r="A22" s="30" t="s">
        <v>91</v>
      </c>
      <c r="B22" s="31" t="s">
        <v>138</v>
      </c>
      <c r="C22" s="32">
        <v>500</v>
      </c>
    </row>
    <row r="23" spans="1:3" ht="18" customHeight="1" x14ac:dyDescent="0.2">
      <c r="A23" s="30" t="s">
        <v>92</v>
      </c>
      <c r="B23" s="31" t="s">
        <v>93</v>
      </c>
      <c r="C23" s="32">
        <v>43.37</v>
      </c>
    </row>
    <row r="24" spans="1:3" ht="18" customHeight="1" x14ac:dyDescent="0.2">
      <c r="A24" s="30" t="s">
        <v>94</v>
      </c>
      <c r="B24" s="31" t="s">
        <v>315</v>
      </c>
      <c r="C24" s="32">
        <v>1000</v>
      </c>
    </row>
    <row r="25" spans="1:3" ht="18" customHeight="1" x14ac:dyDescent="0.2">
      <c r="A25" s="30" t="s">
        <v>95</v>
      </c>
      <c r="B25" s="31" t="s">
        <v>314</v>
      </c>
      <c r="C25" s="32">
        <v>1000</v>
      </c>
    </row>
    <row r="26" spans="1:3" ht="18" customHeight="1" x14ac:dyDescent="0.2">
      <c r="A26" s="30" t="s">
        <v>96</v>
      </c>
      <c r="B26" s="31" t="s">
        <v>313</v>
      </c>
      <c r="C26" s="32">
        <v>1496</v>
      </c>
    </row>
    <row r="27" spans="1:3" ht="18" customHeight="1" x14ac:dyDescent="0.2">
      <c r="A27" s="30" t="s">
        <v>97</v>
      </c>
      <c r="B27" s="31" t="s">
        <v>312</v>
      </c>
      <c r="C27" s="32">
        <v>1500</v>
      </c>
    </row>
    <row r="28" spans="1:3" ht="18" customHeight="1" x14ac:dyDescent="0.2">
      <c r="A28" s="30" t="s">
        <v>98</v>
      </c>
      <c r="B28" s="31" t="s">
        <v>311</v>
      </c>
      <c r="C28" s="32">
        <v>2500</v>
      </c>
    </row>
    <row r="29" spans="1:3" ht="18" customHeight="1" x14ac:dyDescent="0.2">
      <c r="A29" s="30" t="s">
        <v>99</v>
      </c>
      <c r="B29" s="31" t="s">
        <v>308</v>
      </c>
      <c r="C29" s="32">
        <v>3000</v>
      </c>
    </row>
    <row r="30" spans="1:3" ht="18" customHeight="1" x14ac:dyDescent="0.2">
      <c r="A30" s="30" t="s">
        <v>100</v>
      </c>
      <c r="B30" s="31" t="s">
        <v>309</v>
      </c>
      <c r="C30" s="32">
        <v>2000</v>
      </c>
    </row>
    <row r="31" spans="1:3" ht="18" customHeight="1" x14ac:dyDescent="0.2">
      <c r="A31" s="30"/>
      <c r="B31" s="31" t="s">
        <v>101</v>
      </c>
      <c r="C31" s="32">
        <v>2000</v>
      </c>
    </row>
    <row r="32" spans="1:3" ht="18" customHeight="1" x14ac:dyDescent="0.2">
      <c r="A32" s="30" t="s">
        <v>102</v>
      </c>
      <c r="B32" s="31" t="s">
        <v>139</v>
      </c>
      <c r="C32" s="32">
        <v>200</v>
      </c>
    </row>
    <row r="33" spans="1:3" ht="18" customHeight="1" x14ac:dyDescent="0.2">
      <c r="A33" s="30" t="s">
        <v>103</v>
      </c>
      <c r="B33" s="31" t="s">
        <v>140</v>
      </c>
      <c r="C33" s="32">
        <v>900</v>
      </c>
    </row>
    <row r="34" spans="1:3" ht="18" customHeight="1" x14ac:dyDescent="0.2">
      <c r="A34" s="30" t="s">
        <v>104</v>
      </c>
      <c r="B34" s="31" t="s">
        <v>310</v>
      </c>
      <c r="C34" s="32">
        <v>1000</v>
      </c>
    </row>
    <row r="35" spans="1:3" ht="18" customHeight="1" x14ac:dyDescent="0.2">
      <c r="A35" s="30" t="s">
        <v>105</v>
      </c>
      <c r="B35" s="31" t="s">
        <v>141</v>
      </c>
      <c r="C35" s="32">
        <v>2000</v>
      </c>
    </row>
    <row r="36" spans="1:3" ht="18" customHeight="1" x14ac:dyDescent="0.2">
      <c r="A36" s="30" t="s">
        <v>142</v>
      </c>
      <c r="B36" s="31" t="s">
        <v>143</v>
      </c>
      <c r="C36" s="32">
        <v>1500</v>
      </c>
    </row>
    <row r="37" spans="1:3" ht="18" customHeight="1" x14ac:dyDescent="0.2">
      <c r="A37" s="30" t="s">
        <v>106</v>
      </c>
      <c r="B37" s="31" t="s">
        <v>144</v>
      </c>
      <c r="C37" s="32">
        <v>3500</v>
      </c>
    </row>
    <row r="38" spans="1:3" ht="18" customHeight="1" x14ac:dyDescent="0.2">
      <c r="A38" s="30" t="s">
        <v>107</v>
      </c>
      <c r="B38" s="31" t="s">
        <v>145</v>
      </c>
      <c r="C38" s="32">
        <v>500</v>
      </c>
    </row>
    <row r="39" spans="1:3" ht="18" customHeight="1" x14ac:dyDescent="0.2">
      <c r="A39" s="30" t="s">
        <v>108</v>
      </c>
      <c r="B39" s="31" t="s">
        <v>295</v>
      </c>
      <c r="C39" s="32">
        <v>2000</v>
      </c>
    </row>
    <row r="40" spans="1:3" ht="18" customHeight="1" x14ac:dyDescent="0.2">
      <c r="A40" s="30" t="s">
        <v>109</v>
      </c>
      <c r="B40" s="31" t="s">
        <v>146</v>
      </c>
      <c r="C40" s="32">
        <v>1000</v>
      </c>
    </row>
    <row r="41" spans="1:3" ht="18" customHeight="1" x14ac:dyDescent="0.2">
      <c r="A41" s="30" t="s">
        <v>13</v>
      </c>
      <c r="B41" s="31" t="s">
        <v>147</v>
      </c>
      <c r="C41" s="32">
        <v>2000</v>
      </c>
    </row>
    <row r="42" spans="1:3" ht="18" customHeight="1" x14ac:dyDescent="0.2">
      <c r="A42" s="30" t="s">
        <v>110</v>
      </c>
      <c r="B42" s="31" t="s">
        <v>148</v>
      </c>
      <c r="C42" s="32">
        <v>1500</v>
      </c>
    </row>
    <row r="43" spans="1:3" ht="18" customHeight="1" x14ac:dyDescent="0.2">
      <c r="A43" s="30" t="s">
        <v>111</v>
      </c>
      <c r="B43" s="31" t="s">
        <v>307</v>
      </c>
      <c r="C43" s="32">
        <v>491.8</v>
      </c>
    </row>
    <row r="44" spans="1:3" ht="18" customHeight="1" x14ac:dyDescent="0.2">
      <c r="A44" s="30"/>
      <c r="B44" s="31" t="s">
        <v>306</v>
      </c>
      <c r="C44" s="32">
        <v>3000</v>
      </c>
    </row>
    <row r="45" spans="1:3" ht="18" customHeight="1" x14ac:dyDescent="0.2">
      <c r="A45" s="30" t="s">
        <v>112</v>
      </c>
      <c r="B45" s="31" t="s">
        <v>149</v>
      </c>
      <c r="C45" s="32">
        <v>2500</v>
      </c>
    </row>
    <row r="46" spans="1:3" ht="18" customHeight="1" x14ac:dyDescent="0.2">
      <c r="A46" s="30" t="s">
        <v>18</v>
      </c>
      <c r="B46" s="31" t="s">
        <v>305</v>
      </c>
      <c r="C46" s="32">
        <v>1500</v>
      </c>
    </row>
    <row r="47" spans="1:3" ht="18" customHeight="1" x14ac:dyDescent="0.2">
      <c r="A47" s="30" t="s">
        <v>113</v>
      </c>
      <c r="B47" s="31" t="s">
        <v>150</v>
      </c>
      <c r="C47" s="32">
        <v>2500</v>
      </c>
    </row>
    <row r="48" spans="1:3" ht="18" customHeight="1" x14ac:dyDescent="0.2">
      <c r="A48" s="30" t="s">
        <v>114</v>
      </c>
      <c r="B48" s="31" t="s">
        <v>298</v>
      </c>
      <c r="C48" s="32">
        <v>500</v>
      </c>
    </row>
    <row r="49" spans="1:3" ht="18" customHeight="1" x14ac:dyDescent="0.2">
      <c r="A49" s="30" t="s">
        <v>115</v>
      </c>
      <c r="B49" s="31" t="s">
        <v>299</v>
      </c>
      <c r="C49" s="32">
        <v>909.09</v>
      </c>
    </row>
    <row r="50" spans="1:3" ht="18" customHeight="1" x14ac:dyDescent="0.2">
      <c r="A50" s="30" t="s">
        <v>142</v>
      </c>
      <c r="B50" s="31" t="s">
        <v>151</v>
      </c>
      <c r="C50" s="32">
        <v>2000</v>
      </c>
    </row>
    <row r="51" spans="1:3" ht="18" customHeight="1" x14ac:dyDescent="0.2">
      <c r="A51" s="30"/>
      <c r="B51" s="31" t="s">
        <v>289</v>
      </c>
      <c r="C51" s="32">
        <v>2000</v>
      </c>
    </row>
    <row r="52" spans="1:3" ht="18" customHeight="1" x14ac:dyDescent="0.2">
      <c r="A52" s="30"/>
      <c r="B52" s="31" t="s">
        <v>300</v>
      </c>
      <c r="C52" s="32">
        <v>1000</v>
      </c>
    </row>
    <row r="53" spans="1:3" ht="18" customHeight="1" x14ac:dyDescent="0.2">
      <c r="A53" s="30"/>
      <c r="B53" s="31" t="s">
        <v>296</v>
      </c>
      <c r="C53" s="32">
        <v>1000</v>
      </c>
    </row>
    <row r="54" spans="1:3" ht="18" customHeight="1" x14ac:dyDescent="0.2">
      <c r="A54" s="30" t="s">
        <v>116</v>
      </c>
      <c r="B54" s="31" t="s">
        <v>297</v>
      </c>
      <c r="C54" s="32">
        <v>300</v>
      </c>
    </row>
    <row r="55" spans="1:3" ht="18" customHeight="1" x14ac:dyDescent="0.2">
      <c r="A55" s="30" t="s">
        <v>117</v>
      </c>
      <c r="B55" s="31" t="s">
        <v>152</v>
      </c>
      <c r="C55" s="32">
        <v>1500</v>
      </c>
    </row>
    <row r="56" spans="1:3" ht="18" customHeight="1" x14ac:dyDescent="0.2">
      <c r="A56" s="30" t="s">
        <v>76</v>
      </c>
      <c r="B56" s="31" t="s">
        <v>301</v>
      </c>
      <c r="C56" s="32">
        <v>2000</v>
      </c>
    </row>
    <row r="57" spans="1:3" ht="18" customHeight="1" x14ac:dyDescent="0.2">
      <c r="A57" s="30" t="s">
        <v>118</v>
      </c>
      <c r="B57" s="31" t="s">
        <v>153</v>
      </c>
      <c r="C57" s="32">
        <v>2500</v>
      </c>
    </row>
    <row r="58" spans="1:3" ht="18" customHeight="1" x14ac:dyDescent="0.2">
      <c r="A58" s="30" t="s">
        <v>119</v>
      </c>
      <c r="B58" s="31" t="s">
        <v>154</v>
      </c>
      <c r="C58" s="32">
        <v>1500</v>
      </c>
    </row>
    <row r="59" spans="1:3" ht="18" customHeight="1" x14ac:dyDescent="0.2">
      <c r="A59" s="30" t="s">
        <v>62</v>
      </c>
      <c r="B59" s="31" t="s">
        <v>124</v>
      </c>
      <c r="C59" s="32">
        <v>6500</v>
      </c>
    </row>
    <row r="60" spans="1:3" ht="18" customHeight="1" x14ac:dyDescent="0.2">
      <c r="A60" s="30" t="s">
        <v>92</v>
      </c>
      <c r="B60" s="31" t="s">
        <v>165</v>
      </c>
      <c r="C60" s="32">
        <v>25.25</v>
      </c>
    </row>
    <row r="61" spans="1:3" ht="18" customHeight="1" x14ac:dyDescent="0.2">
      <c r="A61" s="30"/>
      <c r="B61" s="31" t="s">
        <v>302</v>
      </c>
      <c r="C61" s="32">
        <v>1000</v>
      </c>
    </row>
    <row r="62" spans="1:3" ht="18" customHeight="1" x14ac:dyDescent="0.2">
      <c r="A62" s="30"/>
      <c r="B62" s="31" t="s">
        <v>304</v>
      </c>
      <c r="C62" s="32">
        <v>8000</v>
      </c>
    </row>
    <row r="63" spans="1:3" ht="18" customHeight="1" x14ac:dyDescent="0.2">
      <c r="A63" s="30" t="s">
        <v>100</v>
      </c>
      <c r="B63" s="31" t="s">
        <v>129</v>
      </c>
      <c r="C63" s="32">
        <v>1000</v>
      </c>
    </row>
    <row r="64" spans="1:3" ht="18" customHeight="1" x14ac:dyDescent="0.2">
      <c r="A64" s="2" t="s">
        <v>130</v>
      </c>
      <c r="B64" s="3" t="s">
        <v>303</v>
      </c>
      <c r="C64" s="4">
        <v>1250</v>
      </c>
    </row>
    <row r="65" spans="1:3" ht="18" customHeight="1" x14ac:dyDescent="0.2">
      <c r="A65" s="30" t="s">
        <v>127</v>
      </c>
      <c r="B65" s="31" t="s">
        <v>128</v>
      </c>
      <c r="C65" s="32">
        <v>1500</v>
      </c>
    </row>
    <row r="66" spans="1:3" ht="18" customHeight="1" x14ac:dyDescent="0.2">
      <c r="A66" s="30" t="s">
        <v>125</v>
      </c>
      <c r="B66" s="31" t="s">
        <v>126</v>
      </c>
      <c r="C66" s="32">
        <v>300</v>
      </c>
    </row>
    <row r="67" spans="1:3" ht="18" customHeight="1" x14ac:dyDescent="0.25">
      <c r="A67" s="173" t="s">
        <v>287</v>
      </c>
      <c r="B67" s="174"/>
      <c r="C67" s="44">
        <f>SUM(C6:C66)</f>
        <v>106881.41</v>
      </c>
    </row>
    <row r="68" spans="1:3" ht="18" customHeight="1" x14ac:dyDescent="0.25">
      <c r="A68" s="50"/>
      <c r="B68" s="50"/>
      <c r="C68" s="51"/>
    </row>
    <row r="69" spans="1:3" ht="18" customHeight="1" x14ac:dyDescent="0.2">
      <c r="A69" s="25" t="s">
        <v>155</v>
      </c>
    </row>
    <row r="70" spans="1:3" ht="18" customHeight="1" x14ac:dyDescent="0.25">
      <c r="A70" s="38" t="s">
        <v>0</v>
      </c>
      <c r="B70" s="38" t="s">
        <v>2</v>
      </c>
      <c r="C70" s="38" t="s">
        <v>1</v>
      </c>
    </row>
    <row r="71" spans="1:3" ht="18" customHeight="1" x14ac:dyDescent="0.2">
      <c r="A71" s="27" t="s">
        <v>47</v>
      </c>
      <c r="B71" s="28" t="s">
        <v>122</v>
      </c>
      <c r="C71" s="29">
        <v>1000</v>
      </c>
    </row>
    <row r="72" spans="1:3" ht="18" customHeight="1" x14ac:dyDescent="0.2">
      <c r="A72" s="30" t="s">
        <v>57</v>
      </c>
      <c r="B72" s="31" t="s">
        <v>123</v>
      </c>
      <c r="C72" s="32">
        <v>819.67</v>
      </c>
    </row>
    <row r="73" spans="1:3" ht="18" customHeight="1" x14ac:dyDescent="0.2">
      <c r="A73" s="30" t="s">
        <v>74</v>
      </c>
      <c r="B73" s="31" t="s">
        <v>75</v>
      </c>
      <c r="C73" s="32">
        <v>5000</v>
      </c>
    </row>
    <row r="74" spans="1:3" ht="18" customHeight="1" x14ac:dyDescent="0.2">
      <c r="A74" s="30" t="s">
        <v>72</v>
      </c>
      <c r="B74" s="31" t="s">
        <v>73</v>
      </c>
      <c r="C74" s="32">
        <v>2000</v>
      </c>
    </row>
    <row r="75" spans="1:3" ht="18" customHeight="1" x14ac:dyDescent="0.2">
      <c r="A75" s="30" t="s">
        <v>57</v>
      </c>
      <c r="B75" s="31" t="s">
        <v>121</v>
      </c>
      <c r="C75" s="32">
        <v>1000</v>
      </c>
    </row>
    <row r="76" spans="1:3" ht="18" customHeight="1" x14ac:dyDescent="0.2">
      <c r="A76" s="33"/>
      <c r="B76" s="34"/>
      <c r="C76" s="35"/>
    </row>
    <row r="77" spans="1:3" ht="18" customHeight="1" x14ac:dyDescent="0.25">
      <c r="A77" s="173" t="s">
        <v>287</v>
      </c>
      <c r="B77" s="174"/>
      <c r="C77" s="49">
        <f>SUM(C71:C76)</f>
        <v>9819.67</v>
      </c>
    </row>
    <row r="79" spans="1:3" ht="18" customHeight="1" x14ac:dyDescent="0.2">
      <c r="A79" s="25" t="s">
        <v>67</v>
      </c>
    </row>
    <row r="80" spans="1:3" ht="18" customHeight="1" x14ac:dyDescent="0.25">
      <c r="A80" s="38" t="s">
        <v>0</v>
      </c>
      <c r="B80" s="38" t="s">
        <v>2</v>
      </c>
      <c r="C80" s="38" t="s">
        <v>1</v>
      </c>
    </row>
    <row r="81" spans="1:3" ht="18" customHeight="1" x14ac:dyDescent="0.2">
      <c r="A81" s="39" t="s">
        <v>39</v>
      </c>
      <c r="B81" s="40" t="s">
        <v>68</v>
      </c>
      <c r="C81" s="29">
        <v>17500</v>
      </c>
    </row>
    <row r="82" spans="1:3" ht="18" customHeight="1" x14ac:dyDescent="0.2">
      <c r="A82" s="30" t="s">
        <v>45</v>
      </c>
      <c r="B82" s="31" t="s">
        <v>53</v>
      </c>
      <c r="C82" s="32">
        <v>29400</v>
      </c>
    </row>
    <row r="83" spans="1:3" ht="18" customHeight="1" x14ac:dyDescent="0.2">
      <c r="A83" s="30" t="s">
        <v>46</v>
      </c>
      <c r="B83" s="31" t="s">
        <v>43</v>
      </c>
      <c r="C83" s="32">
        <v>400</v>
      </c>
    </row>
    <row r="84" spans="1:3" ht="18" customHeight="1" x14ac:dyDescent="0.2">
      <c r="A84" s="30" t="s">
        <v>40</v>
      </c>
      <c r="B84" s="31" t="s">
        <v>54</v>
      </c>
      <c r="C84" s="32">
        <f>3000+600</f>
        <v>3600</v>
      </c>
    </row>
    <row r="85" spans="1:3" ht="18" customHeight="1" x14ac:dyDescent="0.2">
      <c r="A85" s="30" t="s">
        <v>41</v>
      </c>
      <c r="B85" s="31" t="s">
        <v>69</v>
      </c>
      <c r="C85" s="32">
        <v>4500</v>
      </c>
    </row>
    <row r="86" spans="1:3" ht="18" customHeight="1" x14ac:dyDescent="0.2">
      <c r="A86" s="30" t="s">
        <v>42</v>
      </c>
      <c r="B86" s="31" t="s">
        <v>44</v>
      </c>
      <c r="C86" s="32">
        <v>95.41</v>
      </c>
    </row>
    <row r="87" spans="1:3" ht="18" customHeight="1" x14ac:dyDescent="0.2">
      <c r="A87" s="30" t="s">
        <v>70</v>
      </c>
      <c r="B87" s="31" t="s">
        <v>120</v>
      </c>
      <c r="C87" s="32">
        <v>300</v>
      </c>
    </row>
    <row r="88" spans="1:3" ht="17.25" customHeight="1" x14ac:dyDescent="0.2">
      <c r="A88" s="30" t="s">
        <v>83</v>
      </c>
      <c r="B88" s="31" t="s">
        <v>84</v>
      </c>
      <c r="C88" s="32">
        <v>460</v>
      </c>
    </row>
    <row r="89" spans="1:3" ht="18" customHeight="1" x14ac:dyDescent="0.2">
      <c r="A89" s="33"/>
      <c r="B89" s="34"/>
      <c r="C89" s="35"/>
    </row>
    <row r="90" spans="1:3" ht="18" customHeight="1" x14ac:dyDescent="0.25">
      <c r="A90" s="173" t="s">
        <v>287</v>
      </c>
      <c r="B90" s="174"/>
      <c r="C90" s="44">
        <f>SUM(C81:C89)</f>
        <v>56255.41</v>
      </c>
    </row>
    <row r="92" spans="1:3" ht="18" customHeight="1" x14ac:dyDescent="0.25">
      <c r="B92" s="26" t="s">
        <v>291</v>
      </c>
      <c r="C92" s="46">
        <f>C90+C77+C67</f>
        <v>172956.49</v>
      </c>
    </row>
  </sheetData>
  <mergeCells count="5">
    <mergeCell ref="A1:C1"/>
    <mergeCell ref="A2:C2"/>
    <mergeCell ref="A90:B90"/>
    <mergeCell ref="A77:B77"/>
    <mergeCell ref="A67:B67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9" workbookViewId="0">
      <selection sqref="A1:C59"/>
    </sheetView>
  </sheetViews>
  <sheetFormatPr defaultRowHeight="18" customHeight="1" x14ac:dyDescent="0.2"/>
  <cols>
    <col min="1" max="1" width="45.7109375" style="1" customWidth="1"/>
    <col min="2" max="2" width="50.7109375" style="1" customWidth="1"/>
    <col min="3" max="3" width="30.42578125" style="1" customWidth="1"/>
    <col min="4" max="4" width="10.140625" style="1" bestFit="1" customWidth="1"/>
    <col min="5" max="5" width="10" style="1" customWidth="1"/>
    <col min="6" max="16384" width="9.140625" style="1"/>
  </cols>
  <sheetData>
    <row r="1" spans="1:4" ht="18" customHeight="1" x14ac:dyDescent="0.3">
      <c r="A1" s="171" t="s">
        <v>286</v>
      </c>
      <c r="B1" s="171"/>
      <c r="C1" s="171"/>
    </row>
    <row r="2" spans="1:4" ht="18" customHeight="1" x14ac:dyDescent="0.25">
      <c r="A2" s="172" t="s">
        <v>469</v>
      </c>
      <c r="B2" s="172"/>
      <c r="C2" s="172"/>
      <c r="D2" s="24"/>
    </row>
    <row r="3" spans="1:4" ht="18" customHeight="1" x14ac:dyDescent="0.25">
      <c r="A3" s="23"/>
      <c r="B3" s="23"/>
      <c r="C3" s="23"/>
    </row>
    <row r="4" spans="1:4" ht="18" customHeight="1" x14ac:dyDescent="0.25">
      <c r="A4" s="25" t="s">
        <v>156</v>
      </c>
      <c r="B4" s="24"/>
      <c r="C4" s="24"/>
    </row>
    <row r="5" spans="1:4" ht="18" customHeight="1" x14ac:dyDescent="0.25">
      <c r="A5" s="26" t="s">
        <v>0</v>
      </c>
      <c r="B5" s="26" t="s">
        <v>2</v>
      </c>
      <c r="C5" s="26" t="s">
        <v>1</v>
      </c>
    </row>
    <row r="6" spans="1:4" ht="18" customHeight="1" x14ac:dyDescent="0.2">
      <c r="A6" s="27" t="s">
        <v>3</v>
      </c>
      <c r="B6" s="28" t="s">
        <v>22</v>
      </c>
      <c r="C6" s="29">
        <v>2000</v>
      </c>
    </row>
    <row r="7" spans="1:4" ht="18" customHeight="1" x14ac:dyDescent="0.2">
      <c r="A7" s="30" t="s">
        <v>5</v>
      </c>
      <c r="B7" s="31" t="s">
        <v>288</v>
      </c>
      <c r="C7" s="32">
        <v>10000</v>
      </c>
    </row>
    <row r="8" spans="1:4" ht="18" customHeight="1" x14ac:dyDescent="0.2">
      <c r="A8" s="30" t="s">
        <v>6</v>
      </c>
      <c r="B8" s="31" t="s">
        <v>23</v>
      </c>
      <c r="C8" s="32">
        <v>770</v>
      </c>
    </row>
    <row r="9" spans="1:4" ht="18" customHeight="1" x14ac:dyDescent="0.2">
      <c r="A9" s="30" t="s">
        <v>7</v>
      </c>
      <c r="B9" s="31" t="s">
        <v>24</v>
      </c>
      <c r="C9" s="32">
        <v>1000</v>
      </c>
    </row>
    <row r="10" spans="1:4" ht="18" customHeight="1" x14ac:dyDescent="0.2">
      <c r="A10" s="30" t="s">
        <v>8</v>
      </c>
      <c r="B10" s="31" t="s">
        <v>25</v>
      </c>
      <c r="C10" s="32">
        <v>5551</v>
      </c>
    </row>
    <row r="11" spans="1:4" ht="18" customHeight="1" x14ac:dyDescent="0.2">
      <c r="A11" s="30" t="s">
        <v>9</v>
      </c>
      <c r="B11" s="31" t="s">
        <v>26</v>
      </c>
      <c r="C11" s="32">
        <v>3000</v>
      </c>
    </row>
    <row r="12" spans="1:4" ht="18" customHeight="1" x14ac:dyDescent="0.2">
      <c r="A12" s="30" t="s">
        <v>10</v>
      </c>
      <c r="B12" s="31" t="s">
        <v>27</v>
      </c>
      <c r="C12" s="32">
        <v>2000</v>
      </c>
    </row>
    <row r="13" spans="1:4" ht="18" customHeight="1" x14ac:dyDescent="0.2">
      <c r="A13" s="30" t="s">
        <v>4</v>
      </c>
      <c r="B13" s="31"/>
      <c r="C13" s="32">
        <v>500</v>
      </c>
    </row>
    <row r="14" spans="1:4" ht="18" customHeight="1" x14ac:dyDescent="0.2">
      <c r="A14" s="30" t="s">
        <v>11</v>
      </c>
      <c r="B14" s="31" t="s">
        <v>170</v>
      </c>
      <c r="C14" s="32">
        <f>2500</f>
        <v>2500</v>
      </c>
    </row>
    <row r="15" spans="1:4" ht="18" customHeight="1" x14ac:dyDescent="0.2">
      <c r="A15" s="30" t="s">
        <v>12</v>
      </c>
      <c r="B15" s="31" t="s">
        <v>29</v>
      </c>
      <c r="C15" s="32">
        <v>500</v>
      </c>
    </row>
    <row r="16" spans="1:4" ht="18" customHeight="1" x14ac:dyDescent="0.2">
      <c r="A16" s="30" t="s">
        <v>13</v>
      </c>
      <c r="B16" s="31" t="s">
        <v>28</v>
      </c>
      <c r="C16" s="32">
        <v>1500</v>
      </c>
    </row>
    <row r="17" spans="1:3" ht="18" customHeight="1" x14ac:dyDescent="0.2">
      <c r="A17" s="30" t="s">
        <v>14</v>
      </c>
      <c r="B17" s="31" t="s">
        <v>30</v>
      </c>
      <c r="C17" s="32">
        <v>2500</v>
      </c>
    </row>
    <row r="18" spans="1:3" ht="18" customHeight="1" x14ac:dyDescent="0.2">
      <c r="A18" s="30" t="s">
        <v>15</v>
      </c>
      <c r="B18" s="31" t="s">
        <v>31</v>
      </c>
      <c r="C18" s="32">
        <v>2500</v>
      </c>
    </row>
    <row r="19" spans="1:3" ht="18" customHeight="1" x14ac:dyDescent="0.2">
      <c r="A19" s="30" t="s">
        <v>16</v>
      </c>
      <c r="B19" s="31" t="s">
        <v>32</v>
      </c>
      <c r="C19" s="32">
        <v>1500</v>
      </c>
    </row>
    <row r="20" spans="1:3" ht="18" customHeight="1" x14ac:dyDescent="0.2">
      <c r="A20" s="30" t="s">
        <v>10</v>
      </c>
      <c r="B20" s="31" t="s">
        <v>33</v>
      </c>
      <c r="C20" s="32">
        <v>15000</v>
      </c>
    </row>
    <row r="21" spans="1:3" ht="18" customHeight="1" x14ac:dyDescent="0.2">
      <c r="A21" s="30" t="s">
        <v>17</v>
      </c>
      <c r="B21" s="31" t="s">
        <v>34</v>
      </c>
      <c r="C21" s="32">
        <v>500</v>
      </c>
    </row>
    <row r="22" spans="1:3" ht="18" customHeight="1" x14ac:dyDescent="0.2">
      <c r="A22" s="30" t="s">
        <v>18</v>
      </c>
      <c r="B22" s="31" t="s">
        <v>35</v>
      </c>
      <c r="C22" s="32">
        <v>2000</v>
      </c>
    </row>
    <row r="23" spans="1:3" ht="18" customHeight="1" x14ac:dyDescent="0.2">
      <c r="A23" s="30" t="s">
        <v>19</v>
      </c>
      <c r="B23" s="31" t="s">
        <v>36</v>
      </c>
      <c r="C23" s="32">
        <v>1000</v>
      </c>
    </row>
    <row r="24" spans="1:3" ht="18" customHeight="1" x14ac:dyDescent="0.2">
      <c r="A24" s="30" t="s">
        <v>20</v>
      </c>
      <c r="B24" s="31" t="s">
        <v>37</v>
      </c>
      <c r="C24" s="32">
        <v>2000</v>
      </c>
    </row>
    <row r="25" spans="1:3" ht="18" customHeight="1" x14ac:dyDescent="0.2">
      <c r="A25" s="30" t="s">
        <v>21</v>
      </c>
      <c r="B25" s="31" t="s">
        <v>38</v>
      </c>
      <c r="C25" s="32">
        <v>4300</v>
      </c>
    </row>
    <row r="26" spans="1:3" ht="18" customHeight="1" x14ac:dyDescent="0.2">
      <c r="A26" s="30" t="s">
        <v>8</v>
      </c>
      <c r="B26" s="31" t="s">
        <v>25</v>
      </c>
      <c r="C26" s="32">
        <v>222</v>
      </c>
    </row>
    <row r="27" spans="1:3" ht="18" customHeight="1" x14ac:dyDescent="0.2">
      <c r="A27" s="30" t="s">
        <v>62</v>
      </c>
      <c r="B27" s="31" t="s">
        <v>64</v>
      </c>
      <c r="C27" s="32">
        <v>6500</v>
      </c>
    </row>
    <row r="28" spans="1:3" ht="18" customHeight="1" x14ac:dyDescent="0.2">
      <c r="A28" s="30" t="s">
        <v>168</v>
      </c>
      <c r="B28" s="31" t="s">
        <v>60</v>
      </c>
      <c r="C28" s="32">
        <v>2000</v>
      </c>
    </row>
    <row r="29" spans="1:3" ht="18" customHeight="1" x14ac:dyDescent="0.2">
      <c r="A29" s="30" t="s">
        <v>63</v>
      </c>
      <c r="B29" s="31" t="s">
        <v>65</v>
      </c>
      <c r="C29" s="32">
        <v>500</v>
      </c>
    </row>
    <row r="30" spans="1:3" ht="18" customHeight="1" x14ac:dyDescent="0.2">
      <c r="A30" s="30" t="s">
        <v>171</v>
      </c>
      <c r="B30" s="31" t="s">
        <v>172</v>
      </c>
      <c r="C30" s="32">
        <v>1600</v>
      </c>
    </row>
    <row r="31" spans="1:3" ht="18" customHeight="1" x14ac:dyDescent="0.2">
      <c r="A31" s="33" t="s">
        <v>176</v>
      </c>
      <c r="B31" s="34" t="s">
        <v>59</v>
      </c>
      <c r="C31" s="35">
        <v>500</v>
      </c>
    </row>
    <row r="32" spans="1:3" ht="18" customHeight="1" x14ac:dyDescent="0.25">
      <c r="A32" s="175" t="s">
        <v>287</v>
      </c>
      <c r="B32" s="176"/>
      <c r="C32" s="37">
        <f>SUM(C6:C31)</f>
        <v>71943</v>
      </c>
    </row>
    <row r="33" spans="1:3" ht="18" customHeight="1" x14ac:dyDescent="0.2">
      <c r="A33" s="36"/>
      <c r="B33" s="36"/>
      <c r="C33" s="36"/>
    </row>
    <row r="34" spans="1:3" ht="18" customHeight="1" x14ac:dyDescent="0.25">
      <c r="A34" s="25" t="s">
        <v>155</v>
      </c>
      <c r="B34" s="24"/>
      <c r="C34" s="24"/>
    </row>
    <row r="35" spans="1:3" ht="18" customHeight="1" x14ac:dyDescent="0.25">
      <c r="A35" s="26" t="s">
        <v>0</v>
      </c>
      <c r="B35" s="26" t="s">
        <v>2</v>
      </c>
      <c r="C35" s="26" t="s">
        <v>1</v>
      </c>
    </row>
    <row r="36" spans="1:3" ht="18" customHeight="1" x14ac:dyDescent="0.2">
      <c r="A36" s="27" t="s">
        <v>47</v>
      </c>
      <c r="B36" s="28" t="s">
        <v>50</v>
      </c>
      <c r="C36" s="29">
        <v>1000</v>
      </c>
    </row>
    <row r="37" spans="1:3" ht="18" customHeight="1" x14ac:dyDescent="0.2">
      <c r="A37" s="30" t="s">
        <v>48</v>
      </c>
      <c r="B37" s="31" t="s">
        <v>49</v>
      </c>
      <c r="C37" s="32">
        <v>2500</v>
      </c>
    </row>
    <row r="38" spans="1:3" ht="18" customHeight="1" x14ac:dyDescent="0.2">
      <c r="A38" s="30" t="s">
        <v>55</v>
      </c>
      <c r="B38" s="31" t="s">
        <v>173</v>
      </c>
      <c r="C38" s="32">
        <v>369.9</v>
      </c>
    </row>
    <row r="39" spans="1:3" ht="18" customHeight="1" x14ac:dyDescent="0.2">
      <c r="A39" s="30" t="s">
        <v>55</v>
      </c>
      <c r="B39" s="31" t="s">
        <v>58</v>
      </c>
      <c r="C39" s="32">
        <v>5000</v>
      </c>
    </row>
    <row r="40" spans="1:3" ht="18" customHeight="1" x14ac:dyDescent="0.2">
      <c r="A40" s="30" t="s">
        <v>51</v>
      </c>
      <c r="B40" s="31" t="s">
        <v>52</v>
      </c>
      <c r="C40" s="32">
        <v>1000</v>
      </c>
    </row>
    <row r="41" spans="1:3" ht="18" customHeight="1" x14ac:dyDescent="0.2">
      <c r="A41" s="30" t="s">
        <v>174</v>
      </c>
      <c r="B41" s="31" t="s">
        <v>175</v>
      </c>
      <c r="C41" s="32">
        <v>1000</v>
      </c>
    </row>
    <row r="42" spans="1:3" ht="18" customHeight="1" x14ac:dyDescent="0.2">
      <c r="A42" s="30" t="s">
        <v>56</v>
      </c>
      <c r="B42" s="31" t="s">
        <v>162</v>
      </c>
      <c r="C42" s="32">
        <v>700</v>
      </c>
    </row>
    <row r="43" spans="1:3" ht="18" customHeight="1" x14ac:dyDescent="0.2">
      <c r="A43" s="30" t="s">
        <v>71</v>
      </c>
      <c r="B43" s="31" t="s">
        <v>59</v>
      </c>
      <c r="C43" s="32">
        <v>500</v>
      </c>
    </row>
    <row r="44" spans="1:3" ht="18" customHeight="1" x14ac:dyDescent="0.2">
      <c r="A44" s="33" t="s">
        <v>57</v>
      </c>
      <c r="B44" s="34" t="s">
        <v>61</v>
      </c>
      <c r="C44" s="35">
        <v>1000</v>
      </c>
    </row>
    <row r="45" spans="1:3" ht="18" customHeight="1" x14ac:dyDescent="0.25">
      <c r="A45" s="175" t="s">
        <v>287</v>
      </c>
      <c r="B45" s="176"/>
      <c r="C45" s="37">
        <f>SUM(C36:C44)</f>
        <v>13069.9</v>
      </c>
    </row>
    <row r="47" spans="1:3" ht="18" customHeight="1" x14ac:dyDescent="0.25">
      <c r="A47" s="25" t="s">
        <v>67</v>
      </c>
      <c r="B47" s="24"/>
      <c r="C47" s="24"/>
    </row>
    <row r="48" spans="1:3" ht="18" customHeight="1" x14ac:dyDescent="0.25">
      <c r="A48" s="38" t="s">
        <v>0</v>
      </c>
      <c r="B48" s="38" t="s">
        <v>2</v>
      </c>
      <c r="C48" s="38" t="s">
        <v>1</v>
      </c>
    </row>
    <row r="49" spans="1:3" ht="18" customHeight="1" x14ac:dyDescent="0.2">
      <c r="A49" s="39" t="s">
        <v>39</v>
      </c>
      <c r="B49" s="40" t="s">
        <v>169</v>
      </c>
      <c r="C49" s="29">
        <v>35000</v>
      </c>
    </row>
    <row r="50" spans="1:3" ht="18" customHeight="1" x14ac:dyDescent="0.2">
      <c r="A50" s="41" t="s">
        <v>45</v>
      </c>
      <c r="B50" s="42" t="s">
        <v>167</v>
      </c>
      <c r="C50" s="32">
        <f>2200*11+3000</f>
        <v>27200</v>
      </c>
    </row>
    <row r="51" spans="1:3" ht="18" customHeight="1" x14ac:dyDescent="0.2">
      <c r="A51" s="41" t="s">
        <v>46</v>
      </c>
      <c r="B51" s="42" t="s">
        <v>157</v>
      </c>
      <c r="C51" s="32">
        <f>1100*11</f>
        <v>12100</v>
      </c>
    </row>
    <row r="52" spans="1:3" ht="18" customHeight="1" x14ac:dyDescent="0.2">
      <c r="A52" s="41" t="s">
        <v>40</v>
      </c>
      <c r="B52" s="42" t="s">
        <v>158</v>
      </c>
      <c r="C52" s="32">
        <f>350*10</f>
        <v>3500</v>
      </c>
    </row>
    <row r="53" spans="1:3" ht="18" customHeight="1" x14ac:dyDescent="0.2">
      <c r="A53" s="41" t="s">
        <v>41</v>
      </c>
      <c r="B53" s="42" t="s">
        <v>159</v>
      </c>
      <c r="C53" s="32">
        <v>3000</v>
      </c>
    </row>
    <row r="54" spans="1:3" ht="18" customHeight="1" x14ac:dyDescent="0.2">
      <c r="A54" s="41" t="s">
        <v>10</v>
      </c>
      <c r="B54" s="42" t="s">
        <v>160</v>
      </c>
      <c r="C54" s="32">
        <v>12000</v>
      </c>
    </row>
    <row r="55" spans="1:3" ht="18" customHeight="1" x14ac:dyDescent="0.2">
      <c r="A55" s="41" t="s">
        <v>42</v>
      </c>
      <c r="B55" s="42" t="s">
        <v>161</v>
      </c>
      <c r="C55" s="43">
        <v>95.41</v>
      </c>
    </row>
    <row r="56" spans="1:3" ht="18" customHeight="1" x14ac:dyDescent="0.2">
      <c r="A56" s="30"/>
      <c r="B56" s="31"/>
      <c r="C56" s="35"/>
    </row>
    <row r="57" spans="1:3" ht="18" customHeight="1" x14ac:dyDescent="0.25">
      <c r="A57" s="175" t="s">
        <v>287</v>
      </c>
      <c r="B57" s="176"/>
      <c r="C57" s="48">
        <f>SUM(C49:C56)</f>
        <v>92895.41</v>
      </c>
    </row>
    <row r="59" spans="1:3" ht="18" customHeight="1" x14ac:dyDescent="0.25">
      <c r="A59" s="45"/>
      <c r="B59" s="26" t="s">
        <v>290</v>
      </c>
      <c r="C59" s="46">
        <f>C57+C45+C32</f>
        <v>177908.31</v>
      </c>
    </row>
  </sheetData>
  <mergeCells count="5">
    <mergeCell ref="A1:C1"/>
    <mergeCell ref="A57:B57"/>
    <mergeCell ref="A32:B32"/>
    <mergeCell ref="A45:B45"/>
    <mergeCell ref="A2:C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85" zoomScale="70" zoomScaleNormal="70" workbookViewId="0">
      <selection activeCell="B131" sqref="B131"/>
    </sheetView>
  </sheetViews>
  <sheetFormatPr defaultRowHeight="12" x14ac:dyDescent="0.2"/>
  <cols>
    <col min="1" max="1" width="48" style="89" bestFit="1" customWidth="1"/>
    <col min="2" max="2" width="69.7109375" style="57" customWidth="1"/>
    <col min="3" max="6" width="15.7109375" style="113" customWidth="1"/>
    <col min="7" max="16384" width="9.140625" style="57"/>
  </cols>
  <sheetData>
    <row r="1" spans="1:6" s="53" customFormat="1" ht="18.75" x14ac:dyDescent="0.3">
      <c r="A1" s="117" t="s">
        <v>320</v>
      </c>
      <c r="B1" s="52"/>
      <c r="C1" s="52"/>
      <c r="D1" s="52"/>
      <c r="E1" s="52"/>
      <c r="F1" s="52"/>
    </row>
    <row r="2" spans="1:6" s="53" customFormat="1" ht="18" x14ac:dyDescent="0.25">
      <c r="A2" s="177" t="s">
        <v>321</v>
      </c>
      <c r="B2" s="177"/>
      <c r="C2" s="177"/>
      <c r="D2" s="177"/>
      <c r="E2" s="177"/>
      <c r="F2" s="177"/>
    </row>
    <row r="3" spans="1:6" s="53" customFormat="1" ht="14.25" x14ac:dyDescent="0.2">
      <c r="A3" s="52"/>
      <c r="B3" s="52"/>
      <c r="C3" s="52"/>
      <c r="D3" s="52"/>
      <c r="E3" s="52"/>
      <c r="F3" s="52"/>
    </row>
    <row r="4" spans="1:6" ht="15" x14ac:dyDescent="0.25">
      <c r="A4" s="54" t="s">
        <v>322</v>
      </c>
      <c r="B4" s="55"/>
      <c r="C4" s="56"/>
      <c r="D4" s="56"/>
      <c r="E4" s="56"/>
      <c r="F4" s="56"/>
    </row>
    <row r="5" spans="1:6" ht="15" x14ac:dyDescent="0.25">
      <c r="A5" s="58" t="s">
        <v>323</v>
      </c>
      <c r="B5" s="59" t="s">
        <v>2</v>
      </c>
      <c r="C5" s="38" t="s">
        <v>324</v>
      </c>
      <c r="D5" s="38" t="s">
        <v>325</v>
      </c>
      <c r="E5" s="38" t="s">
        <v>326</v>
      </c>
      <c r="F5" s="38" t="s">
        <v>327</v>
      </c>
    </row>
    <row r="6" spans="1:6" ht="14.25" x14ac:dyDescent="0.2">
      <c r="A6" s="74" t="s">
        <v>328</v>
      </c>
      <c r="B6" s="60" t="s">
        <v>329</v>
      </c>
      <c r="C6" s="61"/>
      <c r="D6" s="62"/>
      <c r="E6" s="62"/>
      <c r="F6" s="69">
        <v>3400</v>
      </c>
    </row>
    <row r="7" spans="1:6" ht="14.25" x14ac:dyDescent="0.2">
      <c r="A7" s="74" t="s">
        <v>330</v>
      </c>
      <c r="B7" s="60" t="s">
        <v>331</v>
      </c>
      <c r="C7" s="61"/>
      <c r="D7" s="62">
        <v>5000</v>
      </c>
      <c r="E7" s="62"/>
      <c r="F7" s="62"/>
    </row>
    <row r="8" spans="1:6" ht="14.25" x14ac:dyDescent="0.2">
      <c r="A8" s="74" t="s">
        <v>332</v>
      </c>
      <c r="B8" s="60" t="s">
        <v>333</v>
      </c>
      <c r="C8" s="61"/>
      <c r="D8" s="62"/>
      <c r="E8" s="47"/>
      <c r="F8" s="62">
        <v>800</v>
      </c>
    </row>
    <row r="9" spans="1:6" ht="14.25" x14ac:dyDescent="0.2">
      <c r="A9" s="74" t="s">
        <v>334</v>
      </c>
      <c r="B9" s="60" t="s">
        <v>335</v>
      </c>
      <c r="C9" s="61">
        <v>2500</v>
      </c>
      <c r="D9" s="62"/>
      <c r="E9" s="62"/>
      <c r="F9" s="62"/>
    </row>
    <row r="10" spans="1:6" ht="14.25" x14ac:dyDescent="0.2">
      <c r="A10" s="74" t="s">
        <v>336</v>
      </c>
      <c r="B10" s="60" t="s">
        <v>337</v>
      </c>
      <c r="C10" s="61"/>
      <c r="D10" s="62">
        <v>2000</v>
      </c>
      <c r="E10" s="62"/>
      <c r="F10" s="62"/>
    </row>
    <row r="11" spans="1:6" ht="14.25" x14ac:dyDescent="0.2">
      <c r="A11" s="74" t="s">
        <v>334</v>
      </c>
      <c r="B11" s="60" t="s">
        <v>338</v>
      </c>
      <c r="C11" s="61">
        <v>27500</v>
      </c>
      <c r="D11" s="62"/>
      <c r="E11" s="62"/>
      <c r="F11" s="62"/>
    </row>
    <row r="12" spans="1:6" ht="14.25" x14ac:dyDescent="0.2">
      <c r="A12" s="74" t="s">
        <v>339</v>
      </c>
      <c r="B12" s="60" t="s">
        <v>340</v>
      </c>
      <c r="C12" s="61">
        <v>3000</v>
      </c>
      <c r="D12" s="62"/>
      <c r="E12" s="62"/>
      <c r="F12" s="62"/>
    </row>
    <row r="13" spans="1:6" ht="14.25" x14ac:dyDescent="0.2">
      <c r="A13" s="74" t="s">
        <v>341</v>
      </c>
      <c r="B13" s="60" t="s">
        <v>340</v>
      </c>
      <c r="C13" s="61">
        <v>3900</v>
      </c>
      <c r="D13" s="62"/>
      <c r="E13" s="62"/>
      <c r="F13" s="62"/>
    </row>
    <row r="14" spans="1:6" ht="14.25" x14ac:dyDescent="0.2">
      <c r="A14" s="74" t="s">
        <v>342</v>
      </c>
      <c r="B14" s="60" t="s">
        <v>343</v>
      </c>
      <c r="C14" s="61">
        <v>1200</v>
      </c>
      <c r="D14" s="62"/>
      <c r="E14" s="62"/>
      <c r="F14" s="62"/>
    </row>
    <row r="15" spans="1:6" ht="12.75" customHeight="1" x14ac:dyDescent="0.2">
      <c r="A15" s="75" t="s">
        <v>344</v>
      </c>
      <c r="B15" s="63" t="s">
        <v>340</v>
      </c>
      <c r="C15" s="61">
        <v>13200</v>
      </c>
      <c r="D15" s="62"/>
      <c r="E15" s="62"/>
      <c r="F15" s="76"/>
    </row>
    <row r="16" spans="1:6" ht="15" x14ac:dyDescent="0.25">
      <c r="A16" s="64"/>
      <c r="B16" s="58" t="s">
        <v>345</v>
      </c>
      <c r="C16" s="65">
        <f>SUM(C6:C15)</f>
        <v>51300</v>
      </c>
      <c r="D16" s="65">
        <f>SUM(D6:D15)</f>
        <v>7000</v>
      </c>
      <c r="E16" s="65">
        <f t="shared" ref="E16:F16" si="0">SUM(E6:E15)</f>
        <v>0</v>
      </c>
      <c r="F16" s="65">
        <f t="shared" si="0"/>
        <v>4200</v>
      </c>
    </row>
    <row r="17" spans="1:6" ht="15" x14ac:dyDescent="0.25">
      <c r="A17" s="66" t="s">
        <v>346</v>
      </c>
      <c r="B17" s="67"/>
      <c r="C17" s="68"/>
      <c r="D17" s="67"/>
      <c r="E17" s="67"/>
      <c r="F17" s="67"/>
    </row>
    <row r="18" spans="1:6" ht="15" x14ac:dyDescent="0.25">
      <c r="A18" s="58" t="s">
        <v>323</v>
      </c>
      <c r="B18" s="59" t="s">
        <v>2</v>
      </c>
      <c r="C18" s="38" t="s">
        <v>324</v>
      </c>
      <c r="D18" s="38" t="s">
        <v>325</v>
      </c>
      <c r="E18" s="38" t="s">
        <v>326</v>
      </c>
      <c r="F18" s="38" t="s">
        <v>327</v>
      </c>
    </row>
    <row r="19" spans="1:6" ht="14.25" x14ac:dyDescent="0.2">
      <c r="A19" s="74" t="s">
        <v>347</v>
      </c>
      <c r="B19" s="60" t="s">
        <v>348</v>
      </c>
      <c r="C19" s="69"/>
      <c r="D19" s="62"/>
      <c r="E19" s="61">
        <v>2000</v>
      </c>
      <c r="F19" s="62"/>
    </row>
    <row r="20" spans="1:6" ht="14.25" x14ac:dyDescent="0.2">
      <c r="A20" s="74" t="s">
        <v>483</v>
      </c>
      <c r="B20" s="60" t="s">
        <v>349</v>
      </c>
      <c r="C20" s="62"/>
      <c r="D20" s="61">
        <v>1000</v>
      </c>
      <c r="E20" s="61"/>
      <c r="F20" s="62"/>
    </row>
    <row r="21" spans="1:6" ht="14.25" x14ac:dyDescent="0.2">
      <c r="A21" s="74" t="s">
        <v>350</v>
      </c>
      <c r="B21" s="60" t="s">
        <v>351</v>
      </c>
      <c r="C21" s="62"/>
      <c r="D21" s="62"/>
      <c r="E21" s="61">
        <v>2459.02</v>
      </c>
      <c r="F21" s="62"/>
    </row>
    <row r="22" spans="1:6" ht="14.25" x14ac:dyDescent="0.2">
      <c r="A22" s="74" t="s">
        <v>350</v>
      </c>
      <c r="B22" s="60" t="s">
        <v>352</v>
      </c>
      <c r="C22" s="62"/>
      <c r="D22" s="62"/>
      <c r="E22" s="62"/>
      <c r="F22" s="62"/>
    </row>
    <row r="23" spans="1:6" ht="14.25" x14ac:dyDescent="0.2">
      <c r="A23" s="75"/>
      <c r="B23" s="60"/>
      <c r="C23" s="62"/>
      <c r="D23" s="62"/>
      <c r="E23" s="62"/>
      <c r="F23" s="62"/>
    </row>
    <row r="24" spans="1:6" ht="15" x14ac:dyDescent="0.25">
      <c r="A24" s="64"/>
      <c r="B24" s="58" t="s">
        <v>345</v>
      </c>
      <c r="C24" s="38">
        <f>SUM(C19:C23)</f>
        <v>0</v>
      </c>
      <c r="D24" s="38">
        <f>SUM(D19:D23)</f>
        <v>1000</v>
      </c>
      <c r="E24" s="38">
        <f t="shared" ref="E24:F24" si="1">SUM(E19:E23)</f>
        <v>4459.0200000000004</v>
      </c>
      <c r="F24" s="38">
        <f t="shared" si="1"/>
        <v>0</v>
      </c>
    </row>
    <row r="25" spans="1:6" ht="15" x14ac:dyDescent="0.25">
      <c r="A25" s="70" t="s">
        <v>353</v>
      </c>
      <c r="B25" s="71"/>
      <c r="C25" s="72"/>
      <c r="D25" s="72"/>
      <c r="E25" s="72"/>
      <c r="F25" s="72"/>
    </row>
    <row r="26" spans="1:6" ht="15" x14ac:dyDescent="0.25">
      <c r="A26" s="58" t="s">
        <v>323</v>
      </c>
      <c r="B26" s="59" t="s">
        <v>2</v>
      </c>
      <c r="C26" s="38" t="s">
        <v>324</v>
      </c>
      <c r="D26" s="38" t="s">
        <v>325</v>
      </c>
      <c r="E26" s="38" t="s">
        <v>326</v>
      </c>
      <c r="F26" s="38" t="s">
        <v>327</v>
      </c>
    </row>
    <row r="27" spans="1:6" ht="14.25" x14ac:dyDescent="0.2">
      <c r="A27" s="73"/>
      <c r="B27" s="60"/>
      <c r="C27" s="62"/>
      <c r="D27" s="62"/>
      <c r="E27" s="62"/>
      <c r="F27" s="62"/>
    </row>
    <row r="28" spans="1:6" ht="14.25" x14ac:dyDescent="0.2">
      <c r="A28" s="74"/>
      <c r="B28" s="60"/>
      <c r="C28" s="62"/>
      <c r="D28" s="62"/>
      <c r="E28" s="62"/>
      <c r="F28" s="62"/>
    </row>
    <row r="29" spans="1:6" ht="14.25" x14ac:dyDescent="0.2">
      <c r="A29" s="75"/>
      <c r="B29" s="63"/>
      <c r="C29" s="76"/>
      <c r="D29" s="76"/>
      <c r="E29" s="76"/>
      <c r="F29" s="76"/>
    </row>
    <row r="30" spans="1:6" ht="15" x14ac:dyDescent="0.25">
      <c r="A30" s="71"/>
      <c r="B30" s="58" t="s">
        <v>345</v>
      </c>
      <c r="C30" s="38">
        <f>SUM(C27:C29)</f>
        <v>0</v>
      </c>
      <c r="D30" s="38">
        <f>SUM(D27:D29)</f>
        <v>0</v>
      </c>
      <c r="E30" s="38">
        <f t="shared" ref="E30:F30" si="2">SUM(E27:E29)</f>
        <v>0</v>
      </c>
      <c r="F30" s="38">
        <f t="shared" si="2"/>
        <v>0</v>
      </c>
    </row>
    <row r="31" spans="1:6" ht="15" x14ac:dyDescent="0.25">
      <c r="A31" s="54" t="s">
        <v>354</v>
      </c>
      <c r="B31" s="55"/>
      <c r="C31" s="56"/>
      <c r="D31" s="56"/>
      <c r="E31" s="56"/>
      <c r="F31" s="56"/>
    </row>
    <row r="32" spans="1:6" ht="15" x14ac:dyDescent="0.25">
      <c r="A32" s="58" t="s">
        <v>323</v>
      </c>
      <c r="B32" s="59" t="s">
        <v>2</v>
      </c>
      <c r="C32" s="38" t="s">
        <v>324</v>
      </c>
      <c r="D32" s="38" t="s">
        <v>325</v>
      </c>
      <c r="E32" s="38" t="s">
        <v>326</v>
      </c>
      <c r="F32" s="38" t="s">
        <v>327</v>
      </c>
    </row>
    <row r="33" spans="1:6" ht="14.25" x14ac:dyDescent="0.2">
      <c r="A33" s="77"/>
      <c r="B33" s="60"/>
      <c r="C33" s="69"/>
      <c r="D33" s="69"/>
      <c r="E33" s="78"/>
      <c r="F33" s="69"/>
    </row>
    <row r="34" spans="1:6" ht="14.25" x14ac:dyDescent="0.2">
      <c r="A34" s="77"/>
      <c r="B34" s="60"/>
      <c r="C34" s="62"/>
      <c r="D34" s="62"/>
      <c r="E34" s="78"/>
      <c r="F34" s="62"/>
    </row>
    <row r="35" spans="1:6" ht="14.25" x14ac:dyDescent="0.2">
      <c r="A35" s="75"/>
      <c r="B35" s="63"/>
      <c r="C35" s="76"/>
      <c r="D35" s="76"/>
      <c r="E35" s="76"/>
      <c r="F35" s="76"/>
    </row>
    <row r="36" spans="1:6" ht="15" x14ac:dyDescent="0.25">
      <c r="A36" s="71"/>
      <c r="B36" s="58" t="s">
        <v>345</v>
      </c>
      <c r="C36" s="38">
        <f>SUM(C33:C35)</f>
        <v>0</v>
      </c>
      <c r="D36" s="38">
        <f>SUM(D33:D35)</f>
        <v>0</v>
      </c>
      <c r="E36" s="38">
        <f>SUM(E33:E35)</f>
        <v>0</v>
      </c>
      <c r="F36" s="38">
        <f>SUM(F33:F35)</f>
        <v>0</v>
      </c>
    </row>
    <row r="37" spans="1:6" ht="15" x14ac:dyDescent="0.25">
      <c r="A37" s="54" t="s">
        <v>355</v>
      </c>
      <c r="B37" s="55"/>
      <c r="C37" s="56"/>
      <c r="D37" s="56"/>
      <c r="E37" s="56"/>
      <c r="F37" s="56"/>
    </row>
    <row r="38" spans="1:6" ht="15" x14ac:dyDescent="0.25">
      <c r="A38" s="58" t="s">
        <v>323</v>
      </c>
      <c r="B38" s="59" t="s">
        <v>2</v>
      </c>
      <c r="C38" s="38" t="s">
        <v>324</v>
      </c>
      <c r="D38" s="38" t="s">
        <v>325</v>
      </c>
      <c r="E38" s="38" t="s">
        <v>326</v>
      </c>
      <c r="F38" s="38" t="s">
        <v>327</v>
      </c>
    </row>
    <row r="39" spans="1:6" ht="14.25" x14ac:dyDescent="0.2">
      <c r="A39" s="77" t="s">
        <v>356</v>
      </c>
      <c r="B39" s="79" t="s">
        <v>357</v>
      </c>
      <c r="C39" s="69"/>
      <c r="D39" s="80">
        <v>500</v>
      </c>
      <c r="E39" s="62"/>
      <c r="F39" s="69"/>
    </row>
    <row r="40" spans="1:6" ht="14.25" x14ac:dyDescent="0.2">
      <c r="A40" s="77" t="s">
        <v>358</v>
      </c>
      <c r="B40" s="81" t="s">
        <v>359</v>
      </c>
      <c r="C40" s="62"/>
      <c r="D40" s="80">
        <v>200</v>
      </c>
      <c r="E40" s="62"/>
      <c r="F40" s="62"/>
    </row>
    <row r="41" spans="1:6" ht="14.25" x14ac:dyDescent="0.2">
      <c r="A41" s="82" t="s">
        <v>360</v>
      </c>
      <c r="B41" s="81" t="s">
        <v>361</v>
      </c>
      <c r="C41" s="62"/>
      <c r="D41" s="80">
        <v>500</v>
      </c>
      <c r="E41" s="62"/>
      <c r="F41" s="62"/>
    </row>
    <row r="42" spans="1:6" ht="14.25" x14ac:dyDescent="0.2">
      <c r="A42" s="82" t="s">
        <v>362</v>
      </c>
      <c r="B42" s="81" t="s">
        <v>363</v>
      </c>
      <c r="C42" s="62"/>
      <c r="D42" s="80">
        <v>500</v>
      </c>
      <c r="E42" s="61"/>
      <c r="F42" s="62"/>
    </row>
    <row r="43" spans="1:6" ht="14.25" x14ac:dyDescent="0.2">
      <c r="A43" s="82" t="s">
        <v>364</v>
      </c>
      <c r="B43" s="81" t="s">
        <v>365</v>
      </c>
      <c r="C43" s="62"/>
      <c r="D43" s="80"/>
      <c r="E43" s="80">
        <v>1000</v>
      </c>
      <c r="F43" s="62"/>
    </row>
    <row r="44" spans="1:6" ht="14.25" x14ac:dyDescent="0.2">
      <c r="A44" s="82" t="s">
        <v>366</v>
      </c>
      <c r="B44" s="81" t="s">
        <v>367</v>
      </c>
      <c r="C44" s="62"/>
      <c r="D44" s="80"/>
      <c r="E44" s="61">
        <v>1000</v>
      </c>
      <c r="F44" s="62"/>
    </row>
    <row r="45" spans="1:6" ht="14.25" x14ac:dyDescent="0.2">
      <c r="A45" s="82" t="s">
        <v>368</v>
      </c>
      <c r="B45" s="60" t="s">
        <v>369</v>
      </c>
      <c r="C45" s="83"/>
      <c r="D45" s="80">
        <v>500</v>
      </c>
      <c r="E45" s="61"/>
      <c r="F45" s="62"/>
    </row>
    <row r="46" spans="1:6" ht="14.25" x14ac:dyDescent="0.2">
      <c r="A46" s="82" t="s">
        <v>370</v>
      </c>
      <c r="B46" s="60" t="s">
        <v>371</v>
      </c>
      <c r="C46" s="83"/>
      <c r="D46" s="80">
        <v>200</v>
      </c>
      <c r="E46" s="61"/>
      <c r="F46" s="62"/>
    </row>
    <row r="47" spans="1:6" ht="14.25" x14ac:dyDescent="0.2">
      <c r="A47" s="84" t="s">
        <v>372</v>
      </c>
      <c r="B47" s="85" t="s">
        <v>373</v>
      </c>
      <c r="C47" s="83"/>
      <c r="D47" s="80"/>
      <c r="E47" s="61">
        <v>409.84</v>
      </c>
      <c r="F47" s="62"/>
    </row>
    <row r="48" spans="1:6" ht="14.25" x14ac:dyDescent="0.2">
      <c r="A48" s="84" t="s">
        <v>477</v>
      </c>
      <c r="B48" s="85" t="s">
        <v>374</v>
      </c>
      <c r="C48" s="99"/>
      <c r="D48" s="123">
        <v>200</v>
      </c>
      <c r="E48" s="61"/>
      <c r="F48" s="62"/>
    </row>
    <row r="49" spans="1:6" ht="14.25" x14ac:dyDescent="0.2">
      <c r="A49" s="84" t="s">
        <v>375</v>
      </c>
      <c r="B49" s="81" t="s">
        <v>376</v>
      </c>
      <c r="C49" s="83"/>
      <c r="D49" s="123">
        <v>1000</v>
      </c>
      <c r="E49" s="61"/>
      <c r="F49" s="62"/>
    </row>
    <row r="50" spans="1:6" ht="14.25" x14ac:dyDescent="0.2">
      <c r="A50" s="84" t="s">
        <v>377</v>
      </c>
      <c r="B50" s="85" t="s">
        <v>378</v>
      </c>
      <c r="C50" s="83"/>
      <c r="D50" s="80">
        <v>1000</v>
      </c>
      <c r="E50" s="61"/>
      <c r="F50" s="62"/>
    </row>
    <row r="51" spans="1:6" ht="14.25" x14ac:dyDescent="0.2">
      <c r="A51" s="84" t="s">
        <v>379</v>
      </c>
      <c r="B51" s="81" t="s">
        <v>380</v>
      </c>
      <c r="C51" s="83"/>
      <c r="D51" s="80">
        <v>500</v>
      </c>
      <c r="E51" s="61"/>
      <c r="F51" s="62"/>
    </row>
    <row r="52" spans="1:6" ht="14.25" x14ac:dyDescent="0.2">
      <c r="A52" s="84" t="s">
        <v>381</v>
      </c>
      <c r="B52" s="81" t="s">
        <v>382</v>
      </c>
      <c r="C52" s="83"/>
      <c r="D52" s="80">
        <v>1000</v>
      </c>
      <c r="E52" s="61"/>
      <c r="F52" s="62"/>
    </row>
    <row r="53" spans="1:6" ht="14.25" x14ac:dyDescent="0.2">
      <c r="A53" s="84" t="s">
        <v>383</v>
      </c>
      <c r="B53" s="81" t="s">
        <v>384</v>
      </c>
      <c r="C53" s="83"/>
      <c r="D53" s="80">
        <v>1500</v>
      </c>
      <c r="E53" s="61"/>
      <c r="F53" s="62"/>
    </row>
    <row r="54" spans="1:6" ht="14.25" x14ac:dyDescent="0.2">
      <c r="A54" s="84" t="s">
        <v>385</v>
      </c>
      <c r="B54" s="85" t="s">
        <v>386</v>
      </c>
      <c r="C54" s="83"/>
      <c r="D54" s="80">
        <v>1000</v>
      </c>
      <c r="E54" s="61"/>
      <c r="F54" s="62"/>
    </row>
    <row r="55" spans="1:6" ht="14.25" x14ac:dyDescent="0.2">
      <c r="A55" s="84" t="s">
        <v>470</v>
      </c>
      <c r="B55" s="81" t="s">
        <v>387</v>
      </c>
      <c r="C55" s="83"/>
      <c r="D55" s="80">
        <v>1000</v>
      </c>
      <c r="E55" s="61"/>
      <c r="F55" s="62"/>
    </row>
    <row r="56" spans="1:6" ht="14.25" x14ac:dyDescent="0.2">
      <c r="A56" s="84" t="s">
        <v>388</v>
      </c>
      <c r="B56" s="85" t="s">
        <v>389</v>
      </c>
      <c r="C56" s="83"/>
      <c r="D56" s="80">
        <v>1500</v>
      </c>
      <c r="E56" s="61"/>
      <c r="F56" s="62"/>
    </row>
    <row r="57" spans="1:6" ht="14.25" x14ac:dyDescent="0.2">
      <c r="A57" s="84" t="s">
        <v>390</v>
      </c>
      <c r="B57" s="85" t="s">
        <v>391</v>
      </c>
      <c r="C57" s="83"/>
      <c r="D57" s="80">
        <v>500</v>
      </c>
      <c r="E57" s="61"/>
      <c r="F57" s="62"/>
    </row>
    <row r="58" spans="1:6" ht="14.25" x14ac:dyDescent="0.2">
      <c r="A58" s="84" t="s">
        <v>392</v>
      </c>
      <c r="B58" s="85" t="s">
        <v>393</v>
      </c>
      <c r="C58" s="83"/>
      <c r="D58" s="80">
        <v>481</v>
      </c>
      <c r="E58" s="61"/>
      <c r="F58" s="62"/>
    </row>
    <row r="59" spans="1:6" ht="14.25" x14ac:dyDescent="0.2">
      <c r="A59" s="84" t="s">
        <v>394</v>
      </c>
      <c r="B59" s="85" t="s">
        <v>395</v>
      </c>
      <c r="C59" s="83"/>
      <c r="D59" s="80"/>
      <c r="E59" s="61">
        <v>1000</v>
      </c>
      <c r="F59" s="62"/>
    </row>
    <row r="60" spans="1:6" ht="14.25" x14ac:dyDescent="0.2">
      <c r="A60" s="84" t="s">
        <v>478</v>
      </c>
      <c r="B60" s="85" t="s">
        <v>479</v>
      </c>
      <c r="C60" s="83"/>
      <c r="D60" s="80"/>
      <c r="E60" s="61">
        <v>1000</v>
      </c>
      <c r="F60" s="62"/>
    </row>
    <row r="61" spans="1:6" ht="14.25" x14ac:dyDescent="0.2">
      <c r="A61" s="84" t="s">
        <v>396</v>
      </c>
      <c r="B61" s="85" t="s">
        <v>397</v>
      </c>
      <c r="C61" s="83"/>
      <c r="D61" s="80">
        <v>1500</v>
      </c>
      <c r="E61" s="62"/>
      <c r="F61" s="62"/>
    </row>
    <row r="62" spans="1:6" ht="14.25" x14ac:dyDescent="0.2">
      <c r="A62" s="84" t="s">
        <v>398</v>
      </c>
      <c r="B62" s="81" t="s">
        <v>399</v>
      </c>
      <c r="C62" s="83"/>
      <c r="D62" s="80">
        <v>500</v>
      </c>
      <c r="E62" s="62"/>
      <c r="F62" s="62"/>
    </row>
    <row r="63" spans="1:6" ht="14.25" x14ac:dyDescent="0.2">
      <c r="A63" s="84" t="s">
        <v>400</v>
      </c>
      <c r="B63" s="81" t="s">
        <v>324</v>
      </c>
      <c r="C63" s="99">
        <v>2000</v>
      </c>
      <c r="D63" s="80"/>
      <c r="E63" s="62"/>
      <c r="F63" s="62"/>
    </row>
    <row r="64" spans="1:6" ht="14.25" x14ac:dyDescent="0.2">
      <c r="A64" s="84" t="s">
        <v>401</v>
      </c>
      <c r="B64" s="81" t="s">
        <v>324</v>
      </c>
      <c r="C64" s="99">
        <v>2000</v>
      </c>
      <c r="D64" s="80"/>
      <c r="E64" s="62"/>
      <c r="F64" s="62"/>
    </row>
    <row r="65" spans="1:6" ht="14.25" x14ac:dyDescent="0.2">
      <c r="A65" s="84" t="s">
        <v>402</v>
      </c>
      <c r="B65" s="81" t="s">
        <v>403</v>
      </c>
      <c r="C65" s="56">
        <v>5000</v>
      </c>
      <c r="D65" s="80"/>
      <c r="E65" s="62"/>
      <c r="F65" s="62"/>
    </row>
    <row r="66" spans="1:6" ht="14.25" x14ac:dyDescent="0.2">
      <c r="A66" s="84" t="s">
        <v>474</v>
      </c>
      <c r="B66" s="81" t="s">
        <v>404</v>
      </c>
      <c r="C66" s="86">
        <v>1500</v>
      </c>
      <c r="D66" s="47"/>
      <c r="E66" s="62"/>
      <c r="F66" s="62"/>
    </row>
    <row r="67" spans="1:6" ht="14.25" x14ac:dyDescent="0.2">
      <c r="A67" s="84" t="s">
        <v>405</v>
      </c>
      <c r="B67" s="81" t="s">
        <v>324</v>
      </c>
      <c r="C67" s="99">
        <v>5000</v>
      </c>
      <c r="D67" s="80"/>
      <c r="E67" s="62"/>
      <c r="F67" s="62"/>
    </row>
    <row r="68" spans="1:6" ht="14.25" x14ac:dyDescent="0.2">
      <c r="A68" s="75"/>
      <c r="B68" s="63"/>
      <c r="C68" s="103"/>
      <c r="D68" s="88"/>
      <c r="E68" s="76"/>
      <c r="F68" s="76"/>
    </row>
    <row r="69" spans="1:6" ht="15" x14ac:dyDescent="0.25">
      <c r="A69" s="71"/>
      <c r="B69" s="58" t="s">
        <v>345</v>
      </c>
      <c r="C69" s="38">
        <f>SUM(C39:C68)</f>
        <v>15500</v>
      </c>
      <c r="D69" s="38">
        <f>SUM(D39:D68)</f>
        <v>14081</v>
      </c>
      <c r="E69" s="38">
        <f>SUM(E39:E68)</f>
        <v>4409.84</v>
      </c>
      <c r="F69" s="38">
        <f>SUM(F39:F68)</f>
        <v>0</v>
      </c>
    </row>
    <row r="70" spans="1:6" ht="15" x14ac:dyDescent="0.25">
      <c r="A70" s="54" t="s">
        <v>406</v>
      </c>
      <c r="B70" s="55"/>
      <c r="C70" s="56"/>
      <c r="D70" s="56"/>
      <c r="E70" s="56"/>
      <c r="F70" s="56"/>
    </row>
    <row r="71" spans="1:6" ht="15" x14ac:dyDescent="0.25">
      <c r="A71" s="58" t="s">
        <v>323</v>
      </c>
      <c r="B71" s="58" t="s">
        <v>2</v>
      </c>
      <c r="C71" s="38" t="s">
        <v>324</v>
      </c>
      <c r="D71" s="38" t="s">
        <v>325</v>
      </c>
      <c r="E71" s="38" t="s">
        <v>326</v>
      </c>
      <c r="F71" s="38" t="s">
        <v>327</v>
      </c>
    </row>
    <row r="72" spans="1:6" s="89" customFormat="1" ht="14.25" x14ac:dyDescent="0.2">
      <c r="A72" s="82" t="s">
        <v>407</v>
      </c>
      <c r="B72" s="60" t="s">
        <v>408</v>
      </c>
      <c r="C72" s="90">
        <v>3000</v>
      </c>
      <c r="D72" s="69"/>
      <c r="E72" s="69"/>
      <c r="F72" s="69"/>
    </row>
    <row r="73" spans="1:6" ht="14.25" x14ac:dyDescent="0.2">
      <c r="A73" s="75"/>
      <c r="B73" s="63"/>
      <c r="C73" s="76"/>
      <c r="D73" s="76"/>
      <c r="E73" s="76"/>
      <c r="F73" s="76"/>
    </row>
    <row r="74" spans="1:6" ht="15" x14ac:dyDescent="0.25">
      <c r="A74" s="71"/>
      <c r="B74" s="58" t="s">
        <v>345</v>
      </c>
      <c r="C74" s="38">
        <f>SUM(C72:C73)</f>
        <v>3000</v>
      </c>
      <c r="D74" s="38">
        <f>SUM(D72:D73)</f>
        <v>0</v>
      </c>
      <c r="E74" s="38">
        <f>SUM(E72:E73)</f>
        <v>0</v>
      </c>
      <c r="F74" s="38">
        <f>SUM(F72:F73)</f>
        <v>0</v>
      </c>
    </row>
    <row r="75" spans="1:6" ht="15" x14ac:dyDescent="0.25">
      <c r="A75" s="54" t="s">
        <v>409</v>
      </c>
      <c r="B75" s="55"/>
      <c r="C75" s="56"/>
      <c r="D75" s="56"/>
      <c r="E75" s="56"/>
      <c r="F75" s="56"/>
    </row>
    <row r="76" spans="1:6" ht="15" x14ac:dyDescent="0.25">
      <c r="A76" s="58" t="s">
        <v>323</v>
      </c>
      <c r="B76" s="58" t="s">
        <v>2</v>
      </c>
      <c r="C76" s="38" t="s">
        <v>324</v>
      </c>
      <c r="D76" s="38" t="s">
        <v>325</v>
      </c>
      <c r="E76" s="38" t="s">
        <v>326</v>
      </c>
      <c r="F76" s="38" t="s">
        <v>327</v>
      </c>
    </row>
    <row r="77" spans="1:6" s="89" customFormat="1" ht="14.25" x14ac:dyDescent="0.2">
      <c r="A77" s="84" t="s">
        <v>407</v>
      </c>
      <c r="B77" s="85" t="s">
        <v>410</v>
      </c>
      <c r="C77" s="90">
        <f>2200*6</f>
        <v>13200</v>
      </c>
      <c r="D77" s="69"/>
      <c r="E77" s="69"/>
      <c r="F77" s="69"/>
    </row>
    <row r="78" spans="1:6" s="89" customFormat="1" ht="14.25" x14ac:dyDescent="0.2">
      <c r="A78" s="82" t="s">
        <v>17</v>
      </c>
      <c r="B78" s="118" t="s">
        <v>411</v>
      </c>
      <c r="C78" s="80">
        <v>500</v>
      </c>
      <c r="D78" s="80"/>
      <c r="E78" s="62"/>
      <c r="F78" s="62"/>
    </row>
    <row r="79" spans="1:6" ht="14.25" x14ac:dyDescent="0.2">
      <c r="A79" s="82" t="s">
        <v>412</v>
      </c>
      <c r="B79" s="118" t="s">
        <v>413</v>
      </c>
      <c r="C79" s="80"/>
      <c r="D79" s="123">
        <v>500</v>
      </c>
      <c r="E79" s="62"/>
      <c r="F79" s="62"/>
    </row>
    <row r="80" spans="1:6" ht="14.25" x14ac:dyDescent="0.2">
      <c r="A80" s="82" t="s">
        <v>414</v>
      </c>
      <c r="B80" s="60" t="s">
        <v>415</v>
      </c>
      <c r="C80" s="62"/>
      <c r="D80" s="62">
        <v>500</v>
      </c>
      <c r="E80" s="62"/>
      <c r="F80" s="62"/>
    </row>
    <row r="81" spans="1:6" ht="14.25" x14ac:dyDescent="0.2">
      <c r="A81" s="84" t="s">
        <v>416</v>
      </c>
      <c r="B81" s="81" t="s">
        <v>417</v>
      </c>
      <c r="C81" s="62"/>
      <c r="D81" s="62">
        <v>1000</v>
      </c>
      <c r="E81" s="62"/>
      <c r="F81" s="62"/>
    </row>
    <row r="82" spans="1:6" ht="14.25" x14ac:dyDescent="0.2">
      <c r="A82" s="82" t="s">
        <v>418</v>
      </c>
      <c r="B82" s="81" t="s">
        <v>417</v>
      </c>
      <c r="C82" s="62"/>
      <c r="D82" s="62">
        <v>1000</v>
      </c>
      <c r="E82" s="62"/>
      <c r="F82" s="62"/>
    </row>
    <row r="83" spans="1:6" ht="14.25" x14ac:dyDescent="0.2">
      <c r="A83" s="84" t="s">
        <v>419</v>
      </c>
      <c r="B83" s="81" t="s">
        <v>417</v>
      </c>
      <c r="C83" s="62"/>
      <c r="D83" s="62">
        <v>3000</v>
      </c>
      <c r="E83" s="62"/>
      <c r="F83" s="62"/>
    </row>
    <row r="84" spans="1:6" ht="14.25" x14ac:dyDescent="0.2">
      <c r="A84" s="91"/>
      <c r="B84" s="63"/>
      <c r="C84" s="76"/>
      <c r="D84" s="76"/>
      <c r="E84" s="76"/>
      <c r="F84" s="76"/>
    </row>
    <row r="85" spans="1:6" ht="15" x14ac:dyDescent="0.25">
      <c r="A85" s="71"/>
      <c r="B85" s="58" t="s">
        <v>345</v>
      </c>
      <c r="C85" s="92">
        <f>SUM(C77:C84)</f>
        <v>13700</v>
      </c>
      <c r="D85" s="92">
        <f>SUM(D77:D84)</f>
        <v>6000</v>
      </c>
      <c r="E85" s="92">
        <f>SUM(E77:E84)</f>
        <v>0</v>
      </c>
      <c r="F85" s="92">
        <f>SUM(F77:F84)</f>
        <v>0</v>
      </c>
    </row>
    <row r="86" spans="1:6" ht="15" x14ac:dyDescent="0.25">
      <c r="A86" s="54" t="s">
        <v>420</v>
      </c>
      <c r="B86" s="55"/>
      <c r="C86" s="56"/>
      <c r="D86" s="56"/>
      <c r="E86" s="56"/>
      <c r="F86" s="56"/>
    </row>
    <row r="87" spans="1:6" ht="15" x14ac:dyDescent="0.25">
      <c r="A87" s="58" t="s">
        <v>323</v>
      </c>
      <c r="B87" s="58" t="s">
        <v>2</v>
      </c>
      <c r="C87" s="38" t="s">
        <v>324</v>
      </c>
      <c r="D87" s="38" t="s">
        <v>325</v>
      </c>
      <c r="E87" s="38" t="s">
        <v>326</v>
      </c>
      <c r="F87" s="38" t="s">
        <v>327</v>
      </c>
    </row>
    <row r="88" spans="1:6" ht="14.25" x14ac:dyDescent="0.2">
      <c r="A88" s="93" t="s">
        <v>421</v>
      </c>
      <c r="B88" s="94" t="s">
        <v>422</v>
      </c>
      <c r="C88" s="90"/>
      <c r="D88" s="95"/>
      <c r="E88" s="90">
        <v>1000</v>
      </c>
      <c r="F88" s="90"/>
    </row>
    <row r="89" spans="1:6" ht="14.25" x14ac:dyDescent="0.2">
      <c r="A89" s="82" t="s">
        <v>480</v>
      </c>
      <c r="B89" s="96" t="s">
        <v>481</v>
      </c>
      <c r="C89" s="61"/>
      <c r="D89" s="97">
        <v>500</v>
      </c>
      <c r="E89" s="61"/>
      <c r="F89" s="61"/>
    </row>
    <row r="90" spans="1:6" ht="14.25" x14ac:dyDescent="0.2">
      <c r="A90" s="101"/>
      <c r="B90" s="102"/>
      <c r="C90" s="103"/>
      <c r="D90" s="103"/>
      <c r="E90" s="103"/>
      <c r="F90" s="103"/>
    </row>
    <row r="91" spans="1:6" ht="15" x14ac:dyDescent="0.25">
      <c r="A91" s="71"/>
      <c r="B91" s="58" t="s">
        <v>345</v>
      </c>
      <c r="C91" s="38">
        <f>SUM(C88:C90)</f>
        <v>0</v>
      </c>
      <c r="D91" s="38">
        <f>SUM(D88:D90)</f>
        <v>500</v>
      </c>
      <c r="E91" s="38">
        <f>SUM(E88:E90)</f>
        <v>1000</v>
      </c>
      <c r="F91" s="38">
        <f>SUM(F88:F90)</f>
        <v>0</v>
      </c>
    </row>
    <row r="92" spans="1:6" ht="15" x14ac:dyDescent="0.25">
      <c r="A92" s="54" t="s">
        <v>424</v>
      </c>
      <c r="B92" s="55"/>
      <c r="C92" s="56"/>
      <c r="D92" s="56"/>
      <c r="E92" s="56"/>
      <c r="F92" s="56"/>
    </row>
    <row r="93" spans="1:6" ht="15" x14ac:dyDescent="0.25">
      <c r="A93" s="58" t="s">
        <v>323</v>
      </c>
      <c r="B93" s="58" t="s">
        <v>2</v>
      </c>
      <c r="C93" s="38" t="s">
        <v>324</v>
      </c>
      <c r="D93" s="38" t="s">
        <v>325</v>
      </c>
      <c r="E93" s="38" t="s">
        <v>326</v>
      </c>
      <c r="F93" s="38" t="s">
        <v>327</v>
      </c>
    </row>
    <row r="94" spans="1:6" ht="14.25" x14ac:dyDescent="0.2">
      <c r="A94" s="104" t="s">
        <v>62</v>
      </c>
      <c r="B94" s="105" t="s">
        <v>473</v>
      </c>
      <c r="C94" s="106"/>
      <c r="D94" s="69">
        <v>6000</v>
      </c>
      <c r="E94" s="69"/>
      <c r="F94" s="69"/>
    </row>
    <row r="95" spans="1:6" ht="14.25" x14ac:dyDescent="0.2">
      <c r="A95" s="101" t="s">
        <v>425</v>
      </c>
      <c r="B95" s="63" t="s">
        <v>324</v>
      </c>
      <c r="C95" s="103">
        <v>500</v>
      </c>
      <c r="D95" s="76"/>
      <c r="E95" s="76"/>
      <c r="F95" s="76"/>
    </row>
    <row r="96" spans="1:6" ht="15" x14ac:dyDescent="0.25">
      <c r="A96" s="71"/>
      <c r="B96" s="107" t="s">
        <v>345</v>
      </c>
      <c r="C96" s="92">
        <f>SUM(C94:C95)</f>
        <v>500</v>
      </c>
      <c r="D96" s="92">
        <f>SUM(D94:D95)</f>
        <v>6000</v>
      </c>
      <c r="E96" s="92">
        <f>SUM(E94:E95)</f>
        <v>0</v>
      </c>
      <c r="F96" s="92">
        <f>SUM(F94:F95)</f>
        <v>0</v>
      </c>
    </row>
    <row r="97" spans="1:6" ht="15" x14ac:dyDescent="0.25">
      <c r="A97" s="54" t="s">
        <v>426</v>
      </c>
      <c r="B97" s="55"/>
      <c r="C97" s="56"/>
      <c r="D97" s="56"/>
      <c r="E97" s="56"/>
      <c r="F97" s="56"/>
    </row>
    <row r="98" spans="1:6" ht="15" x14ac:dyDescent="0.25">
      <c r="A98" s="58" t="s">
        <v>323</v>
      </c>
      <c r="B98" s="58" t="s">
        <v>2</v>
      </c>
      <c r="C98" s="38" t="s">
        <v>324</v>
      </c>
      <c r="D98" s="38" t="s">
        <v>325</v>
      </c>
      <c r="E98" s="38" t="s">
        <v>326</v>
      </c>
      <c r="F98" s="38" t="s">
        <v>327</v>
      </c>
    </row>
    <row r="99" spans="1:6" ht="14.25" x14ac:dyDescent="0.2">
      <c r="A99" s="84" t="s">
        <v>427</v>
      </c>
      <c r="B99" s="85" t="s">
        <v>428</v>
      </c>
      <c r="C99" s="83"/>
      <c r="D99" s="69"/>
      <c r="E99" s="121">
        <v>1000</v>
      </c>
      <c r="F99" s="69"/>
    </row>
    <row r="100" spans="1:6" ht="14.25" x14ac:dyDescent="0.2">
      <c r="A100" s="100" t="s">
        <v>429</v>
      </c>
      <c r="B100" s="60" t="s">
        <v>430</v>
      </c>
      <c r="C100" s="62"/>
      <c r="D100" s="62"/>
      <c r="E100" s="61">
        <v>2500</v>
      </c>
      <c r="F100" s="62"/>
    </row>
    <row r="101" spans="1:6" ht="14.25" x14ac:dyDescent="0.2">
      <c r="A101" s="100" t="s">
        <v>431</v>
      </c>
      <c r="B101" s="98" t="s">
        <v>432</v>
      </c>
      <c r="C101" s="61"/>
      <c r="D101" s="119">
        <v>500</v>
      </c>
      <c r="E101" s="62"/>
      <c r="F101" s="62"/>
    </row>
    <row r="102" spans="1:6" ht="14.25" x14ac:dyDescent="0.2">
      <c r="A102" s="100" t="s">
        <v>433</v>
      </c>
      <c r="B102" s="60" t="s">
        <v>434</v>
      </c>
      <c r="C102" s="62"/>
      <c r="D102" s="119">
        <v>500</v>
      </c>
      <c r="E102" s="62"/>
      <c r="F102" s="62"/>
    </row>
    <row r="103" spans="1:6" ht="14.25" x14ac:dyDescent="0.2">
      <c r="A103" s="100" t="s">
        <v>435</v>
      </c>
      <c r="B103" s="60" t="s">
        <v>436</v>
      </c>
      <c r="C103" s="62"/>
      <c r="D103" s="62">
        <v>500</v>
      </c>
      <c r="E103" s="62"/>
      <c r="F103" s="62"/>
    </row>
    <row r="104" spans="1:6" ht="14.25" x14ac:dyDescent="0.2">
      <c r="A104" s="100" t="s">
        <v>437</v>
      </c>
      <c r="B104" s="60" t="s">
        <v>438</v>
      </c>
      <c r="C104" s="62"/>
      <c r="D104" s="62">
        <v>500</v>
      </c>
      <c r="E104" s="62"/>
      <c r="F104" s="62"/>
    </row>
    <row r="105" spans="1:6" ht="14.25" x14ac:dyDescent="0.2">
      <c r="A105" s="100" t="s">
        <v>439</v>
      </c>
      <c r="B105" s="60" t="s">
        <v>440</v>
      </c>
      <c r="C105" s="62"/>
      <c r="D105" s="62">
        <v>500</v>
      </c>
      <c r="E105" s="62"/>
      <c r="F105" s="62"/>
    </row>
    <row r="106" spans="1:6" ht="14.25" x14ac:dyDescent="0.2">
      <c r="A106" s="100" t="s">
        <v>441</v>
      </c>
      <c r="B106" s="60" t="s">
        <v>442</v>
      </c>
      <c r="C106" s="62"/>
      <c r="D106" s="62">
        <v>500</v>
      </c>
      <c r="E106" s="62"/>
      <c r="F106" s="62"/>
    </row>
    <row r="107" spans="1:6" ht="14.25" x14ac:dyDescent="0.2">
      <c r="A107" s="100" t="s">
        <v>443</v>
      </c>
      <c r="B107" s="60" t="s">
        <v>482</v>
      </c>
      <c r="C107" s="62"/>
      <c r="D107" s="119">
        <v>1000</v>
      </c>
      <c r="E107" s="62"/>
      <c r="F107" s="62"/>
    </row>
    <row r="108" spans="1:6" ht="14.25" x14ac:dyDescent="0.2">
      <c r="A108" s="100" t="s">
        <v>444</v>
      </c>
      <c r="B108" s="60" t="s">
        <v>445</v>
      </c>
      <c r="C108" s="62"/>
      <c r="D108" s="119">
        <v>1000</v>
      </c>
      <c r="E108" s="99"/>
      <c r="F108" s="83"/>
    </row>
    <row r="109" spans="1:6" ht="14.25" x14ac:dyDescent="0.2">
      <c r="A109" s="74" t="s">
        <v>446</v>
      </c>
      <c r="B109" s="60" t="s">
        <v>447</v>
      </c>
      <c r="C109" s="62"/>
      <c r="D109" s="62"/>
      <c r="E109" s="61">
        <v>1000</v>
      </c>
      <c r="F109" s="62"/>
    </row>
    <row r="110" spans="1:6" ht="14.25" x14ac:dyDescent="0.2">
      <c r="A110" s="100" t="s">
        <v>448</v>
      </c>
      <c r="B110" s="98" t="s">
        <v>449</v>
      </c>
      <c r="C110" s="61"/>
      <c r="D110" s="61"/>
      <c r="E110" s="61">
        <v>980</v>
      </c>
      <c r="F110" s="61"/>
    </row>
    <row r="111" spans="1:6" ht="14.25" x14ac:dyDescent="0.2">
      <c r="A111" s="74" t="s">
        <v>475</v>
      </c>
      <c r="B111" s="60" t="s">
        <v>476</v>
      </c>
      <c r="C111" s="61">
        <v>500</v>
      </c>
      <c r="D111" s="62"/>
      <c r="E111" s="62"/>
      <c r="F111" s="62"/>
    </row>
    <row r="112" spans="1:6" ht="14.25" x14ac:dyDescent="0.2">
      <c r="A112" s="75" t="s">
        <v>450</v>
      </c>
      <c r="B112" s="63" t="s">
        <v>451</v>
      </c>
      <c r="C112" s="103"/>
      <c r="D112" s="76"/>
      <c r="E112" s="120">
        <v>3000</v>
      </c>
      <c r="F112" s="76"/>
    </row>
    <row r="113" spans="1:6" ht="15" x14ac:dyDescent="0.25">
      <c r="A113" s="71"/>
      <c r="B113" s="107" t="s">
        <v>345</v>
      </c>
      <c r="C113" s="92">
        <f>SUM(C99:C112)</f>
        <v>500</v>
      </c>
      <c r="D113" s="92">
        <f>SUM(D99:D112)</f>
        <v>5000</v>
      </c>
      <c r="E113" s="92">
        <f>SUM(E99:E112)</f>
        <v>8480</v>
      </c>
      <c r="F113" s="92">
        <f>SUM(F99:F112)</f>
        <v>0</v>
      </c>
    </row>
    <row r="114" spans="1:6" ht="15" x14ac:dyDescent="0.25">
      <c r="A114" s="54" t="s">
        <v>452</v>
      </c>
      <c r="B114" s="55"/>
      <c r="C114" s="56"/>
      <c r="D114" s="56"/>
      <c r="E114" s="56"/>
      <c r="F114" s="56"/>
    </row>
    <row r="115" spans="1:6" ht="15" x14ac:dyDescent="0.25">
      <c r="A115" s="58" t="s">
        <v>323</v>
      </c>
      <c r="B115" s="59" t="s">
        <v>2</v>
      </c>
      <c r="C115" s="38" t="s">
        <v>324</v>
      </c>
      <c r="D115" s="38" t="s">
        <v>325</v>
      </c>
      <c r="E115" s="38" t="s">
        <v>326</v>
      </c>
      <c r="F115" s="38" t="s">
        <v>327</v>
      </c>
    </row>
    <row r="116" spans="1:6" ht="14.25" x14ac:dyDescent="0.2">
      <c r="A116" s="87" t="s">
        <v>453</v>
      </c>
      <c r="B116" s="85" t="s">
        <v>454</v>
      </c>
      <c r="C116" s="83"/>
      <c r="D116" s="69">
        <v>1400</v>
      </c>
      <c r="E116" s="69"/>
      <c r="F116" s="69"/>
    </row>
    <row r="117" spans="1:6" ht="14.25" x14ac:dyDescent="0.2">
      <c r="A117" s="75"/>
      <c r="B117" s="60"/>
      <c r="C117" s="62"/>
      <c r="D117" s="62"/>
      <c r="E117" s="62"/>
      <c r="F117" s="62"/>
    </row>
    <row r="118" spans="1:6" ht="15" x14ac:dyDescent="0.25">
      <c r="A118" s="71"/>
      <c r="B118" s="58" t="s">
        <v>345</v>
      </c>
      <c r="C118" s="38">
        <f>SUM(C116:C117)</f>
        <v>0</v>
      </c>
      <c r="D118" s="38">
        <f>SUM(D116:D117)</f>
        <v>1400</v>
      </c>
      <c r="E118" s="38">
        <f>SUM(E116:E117)</f>
        <v>0</v>
      </c>
      <c r="F118" s="38">
        <f>SUM(F116:F117)</f>
        <v>0</v>
      </c>
    </row>
    <row r="119" spans="1:6" ht="15" x14ac:dyDescent="0.25">
      <c r="A119" s="54" t="s">
        <v>455</v>
      </c>
      <c r="B119" s="55"/>
      <c r="C119" s="56"/>
      <c r="D119" s="56"/>
      <c r="E119" s="56"/>
      <c r="F119" s="56"/>
    </row>
    <row r="120" spans="1:6" ht="15" x14ac:dyDescent="0.25">
      <c r="A120" s="58" t="s">
        <v>323</v>
      </c>
      <c r="B120" s="59" t="s">
        <v>2</v>
      </c>
      <c r="C120" s="38" t="s">
        <v>324</v>
      </c>
      <c r="D120" s="38" t="s">
        <v>325</v>
      </c>
      <c r="E120" s="38" t="s">
        <v>326</v>
      </c>
      <c r="F120" s="38" t="s">
        <v>327</v>
      </c>
    </row>
    <row r="121" spans="1:6" ht="14.25" x14ac:dyDescent="0.2">
      <c r="A121" s="87" t="s">
        <v>109</v>
      </c>
      <c r="B121" s="85" t="s">
        <v>456</v>
      </c>
      <c r="C121" s="83"/>
      <c r="D121" s="121">
        <v>1000</v>
      </c>
      <c r="E121" s="62"/>
      <c r="F121" s="69"/>
    </row>
    <row r="122" spans="1:6" ht="14.25" x14ac:dyDescent="0.2">
      <c r="A122" s="74" t="s">
        <v>471</v>
      </c>
      <c r="B122" s="60" t="s">
        <v>472</v>
      </c>
      <c r="C122" s="62"/>
      <c r="D122" s="61">
        <v>1000</v>
      </c>
      <c r="E122" s="62"/>
      <c r="F122" s="62"/>
    </row>
    <row r="123" spans="1:6" ht="14.25" x14ac:dyDescent="0.2">
      <c r="A123" s="74" t="s">
        <v>350</v>
      </c>
      <c r="B123" s="60" t="s">
        <v>457</v>
      </c>
      <c r="C123" s="62"/>
      <c r="D123" s="62"/>
      <c r="E123" s="119">
        <v>1000</v>
      </c>
      <c r="F123" s="62"/>
    </row>
    <row r="124" spans="1:6" ht="14.25" x14ac:dyDescent="0.2">
      <c r="A124" s="74" t="s">
        <v>423</v>
      </c>
      <c r="B124" s="74" t="s">
        <v>458</v>
      </c>
      <c r="C124" s="62"/>
      <c r="D124" s="83"/>
      <c r="E124" s="119">
        <v>1000</v>
      </c>
      <c r="F124" s="62"/>
    </row>
    <row r="125" spans="1:6" s="89" customFormat="1" ht="14.25" x14ac:dyDescent="0.2">
      <c r="A125" s="87" t="s">
        <v>459</v>
      </c>
      <c r="B125" s="87" t="s">
        <v>460</v>
      </c>
      <c r="C125" s="62"/>
      <c r="D125" s="119">
        <v>300</v>
      </c>
      <c r="E125" s="62"/>
      <c r="F125" s="83"/>
    </row>
    <row r="126" spans="1:6" s="89" customFormat="1" ht="14.25" x14ac:dyDescent="0.2">
      <c r="A126" s="87" t="s">
        <v>461</v>
      </c>
      <c r="B126" s="87" t="s">
        <v>462</v>
      </c>
      <c r="C126" s="62"/>
      <c r="D126" s="119">
        <v>700</v>
      </c>
      <c r="E126" s="62"/>
      <c r="F126" s="83"/>
    </row>
    <row r="127" spans="1:6" s="89" customFormat="1" ht="14.25" x14ac:dyDescent="0.2">
      <c r="A127" s="87" t="s">
        <v>463</v>
      </c>
      <c r="B127" s="87" t="s">
        <v>464</v>
      </c>
      <c r="C127" s="62"/>
      <c r="D127" s="119">
        <v>700</v>
      </c>
      <c r="E127" s="62"/>
      <c r="F127" s="83"/>
    </row>
    <row r="128" spans="1:6" s="89" customFormat="1" ht="14.25" x14ac:dyDescent="0.2">
      <c r="A128" s="87" t="s">
        <v>465</v>
      </c>
      <c r="B128" s="87" t="s">
        <v>466</v>
      </c>
      <c r="C128" s="62"/>
      <c r="D128" s="62">
        <v>2500</v>
      </c>
      <c r="E128" s="62"/>
      <c r="F128" s="83"/>
    </row>
    <row r="129" spans="1:6" s="89" customFormat="1" ht="14.25" x14ac:dyDescent="0.2">
      <c r="A129" s="122" t="s">
        <v>383</v>
      </c>
      <c r="B129" s="122" t="s">
        <v>467</v>
      </c>
      <c r="C129" s="103"/>
      <c r="D129" s="120">
        <v>500</v>
      </c>
      <c r="E129" s="76"/>
      <c r="F129" s="108"/>
    </row>
    <row r="130" spans="1:6" ht="15" x14ac:dyDescent="0.25">
      <c r="A130" s="71"/>
      <c r="B130" s="107" t="s">
        <v>345</v>
      </c>
      <c r="C130" s="92">
        <f>SUM(C121:C129)</f>
        <v>0</v>
      </c>
      <c r="D130" s="92">
        <f>SUM(D121:D129)</f>
        <v>6700</v>
      </c>
      <c r="E130" s="92">
        <f>SUM(E121:E129)</f>
        <v>2000</v>
      </c>
      <c r="F130" s="92">
        <f>SUM(F121:F129)</f>
        <v>0</v>
      </c>
    </row>
    <row r="131" spans="1:6" ht="14.25" x14ac:dyDescent="0.2">
      <c r="A131" s="71"/>
      <c r="B131" s="109"/>
      <c r="C131" s="72"/>
      <c r="D131" s="72"/>
      <c r="E131" s="72"/>
      <c r="F131" s="72"/>
    </row>
    <row r="132" spans="1:6" ht="15" x14ac:dyDescent="0.25">
      <c r="A132" s="71"/>
      <c r="B132" s="110" t="s">
        <v>468</v>
      </c>
      <c r="C132" s="111">
        <f>C16+C24+C30+C36+C69+C74+C85+C91+C96+C113+C118+C130</f>
        <v>84500</v>
      </c>
      <c r="D132" s="111">
        <f>D16+D24+D30+D36+D69+D74+D85+D91+D96+D113+D118+D130</f>
        <v>47681</v>
      </c>
      <c r="E132" s="111">
        <f>E16+E24+E30+E36+E69+E74+E85+E91+E96+E113+E118+E130</f>
        <v>20348.86</v>
      </c>
      <c r="F132" s="111">
        <f>F16+F24+F30+F36+F69+F74+F85+F91+F96+F113+F118+F130</f>
        <v>4200</v>
      </c>
    </row>
    <row r="133" spans="1:6" s="112" customFormat="1" ht="20.100000000000001" customHeight="1" x14ac:dyDescent="0.25">
      <c r="A133" s="71"/>
      <c r="B133" s="52"/>
      <c r="C133" s="178">
        <f>C132+D132+E132+F132</f>
        <v>156729.85999999999</v>
      </c>
      <c r="D133" s="179"/>
      <c r="E133" s="179"/>
      <c r="F133" s="180"/>
    </row>
    <row r="134" spans="1:6" x14ac:dyDescent="0.2">
      <c r="A134" s="126" t="s">
        <v>485</v>
      </c>
    </row>
    <row r="138" spans="1:6" x14ac:dyDescent="0.2">
      <c r="A138" s="114"/>
      <c r="B138" s="115"/>
      <c r="C138" s="116"/>
      <c r="D138" s="116"/>
      <c r="E138" s="116"/>
      <c r="F138" s="116"/>
    </row>
  </sheetData>
  <mergeCells count="2">
    <mergeCell ref="A2:F2"/>
    <mergeCell ref="C133:F13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topLeftCell="A70" zoomScale="70" zoomScaleNormal="70" workbookViewId="0">
      <selection activeCell="D162" sqref="D162"/>
    </sheetView>
  </sheetViews>
  <sheetFormatPr defaultRowHeight="12" x14ac:dyDescent="0.2"/>
  <cols>
    <col min="1" max="1" width="52.85546875" style="89" customWidth="1"/>
    <col min="2" max="2" width="101.42578125" style="57" customWidth="1"/>
    <col min="3" max="4" width="15.7109375" style="147" customWidth="1"/>
    <col min="5" max="16384" width="9.140625" style="57"/>
  </cols>
  <sheetData>
    <row r="1" spans="1:4" s="53" customFormat="1" ht="18.75" x14ac:dyDescent="0.3">
      <c r="A1" s="117" t="s">
        <v>320</v>
      </c>
      <c r="B1" s="52"/>
      <c r="C1" s="132"/>
      <c r="D1" s="132"/>
    </row>
    <row r="2" spans="1:4" s="53" customFormat="1" ht="18" x14ac:dyDescent="0.25">
      <c r="A2" s="177" t="s">
        <v>484</v>
      </c>
      <c r="B2" s="177"/>
      <c r="C2" s="177"/>
      <c r="D2" s="177"/>
    </row>
    <row r="3" spans="1:4" s="53" customFormat="1" ht="14.25" x14ac:dyDescent="0.2">
      <c r="A3" s="52"/>
      <c r="B3" s="52"/>
      <c r="C3" s="132"/>
      <c r="D3" s="132"/>
    </row>
    <row r="4" spans="1:4" ht="15" x14ac:dyDescent="0.25">
      <c r="A4" s="131" t="s">
        <v>322</v>
      </c>
      <c r="B4" s="55"/>
      <c r="C4" s="133"/>
      <c r="D4" s="133"/>
    </row>
    <row r="5" spans="1:4" ht="15" x14ac:dyDescent="0.25">
      <c r="A5" s="58" t="s">
        <v>323</v>
      </c>
      <c r="B5" s="59" t="s">
        <v>2</v>
      </c>
      <c r="C5" s="134" t="s">
        <v>325</v>
      </c>
      <c r="D5" s="134" t="s">
        <v>326</v>
      </c>
    </row>
    <row r="6" spans="1:4" s="124" customFormat="1" ht="14.25" x14ac:dyDescent="0.2">
      <c r="A6" s="74" t="s">
        <v>486</v>
      </c>
      <c r="B6" s="74" t="s">
        <v>487</v>
      </c>
      <c r="C6" s="127">
        <v>1500</v>
      </c>
      <c r="D6" s="127"/>
    </row>
    <row r="7" spans="1:4" s="124" customFormat="1" ht="14.25" x14ac:dyDescent="0.2">
      <c r="A7" s="74" t="s">
        <v>488</v>
      </c>
      <c r="B7" s="60" t="s">
        <v>489</v>
      </c>
      <c r="C7" s="127">
        <v>500</v>
      </c>
      <c r="D7" s="129"/>
    </row>
    <row r="8" spans="1:4" s="124" customFormat="1" ht="14.25" x14ac:dyDescent="0.2">
      <c r="A8" s="74" t="s">
        <v>328</v>
      </c>
      <c r="B8" s="60" t="s">
        <v>490</v>
      </c>
      <c r="C8" s="128"/>
      <c r="D8" s="127">
        <v>1500</v>
      </c>
    </row>
    <row r="9" spans="1:4" s="124" customFormat="1" ht="14.25" x14ac:dyDescent="0.2">
      <c r="A9" s="74" t="s">
        <v>491</v>
      </c>
      <c r="B9" s="60" t="s">
        <v>492</v>
      </c>
      <c r="C9" s="128"/>
      <c r="D9" s="127">
        <v>500</v>
      </c>
    </row>
    <row r="10" spans="1:4" s="124" customFormat="1" ht="14.25" x14ac:dyDescent="0.2">
      <c r="A10" s="74" t="s">
        <v>493</v>
      </c>
      <c r="B10" s="60" t="s">
        <v>489</v>
      </c>
      <c r="C10" s="128">
        <v>500</v>
      </c>
      <c r="D10" s="127"/>
    </row>
    <row r="11" spans="1:4" s="124" customFormat="1" ht="14.25" x14ac:dyDescent="0.2">
      <c r="A11" s="74" t="s">
        <v>350</v>
      </c>
      <c r="B11" s="60" t="s">
        <v>494</v>
      </c>
      <c r="C11" s="128"/>
      <c r="D11" s="127">
        <v>2000</v>
      </c>
    </row>
    <row r="12" spans="1:4" s="124" customFormat="1" ht="14.25" x14ac:dyDescent="0.2">
      <c r="A12" s="74" t="s">
        <v>446</v>
      </c>
      <c r="B12" s="60" t="s">
        <v>495</v>
      </c>
      <c r="C12" s="128"/>
      <c r="D12" s="127">
        <v>500</v>
      </c>
    </row>
    <row r="13" spans="1:4" ht="14.25" x14ac:dyDescent="0.2">
      <c r="A13" s="74" t="s">
        <v>496</v>
      </c>
      <c r="B13" s="60" t="s">
        <v>492</v>
      </c>
      <c r="C13" s="128"/>
      <c r="D13" s="127">
        <v>1500</v>
      </c>
    </row>
    <row r="14" spans="1:4" ht="14.25" x14ac:dyDescent="0.2">
      <c r="A14" s="74" t="s">
        <v>497</v>
      </c>
      <c r="B14" s="60" t="s">
        <v>498</v>
      </c>
      <c r="C14" s="128">
        <v>1000</v>
      </c>
      <c r="D14" s="127"/>
    </row>
    <row r="15" spans="1:4" ht="14.25" x14ac:dyDescent="0.2">
      <c r="A15" s="74" t="s">
        <v>499</v>
      </c>
      <c r="B15" s="60" t="s">
        <v>500</v>
      </c>
      <c r="C15" s="128">
        <v>500</v>
      </c>
      <c r="D15" s="127"/>
    </row>
    <row r="16" spans="1:4" ht="14.25" x14ac:dyDescent="0.2">
      <c r="A16" s="75"/>
      <c r="B16" s="60"/>
      <c r="C16" s="127"/>
      <c r="D16" s="127"/>
    </row>
    <row r="17" spans="1:4" ht="15" x14ac:dyDescent="0.25">
      <c r="A17" s="64"/>
      <c r="B17" s="58" t="s">
        <v>345</v>
      </c>
      <c r="C17" s="135">
        <f>SUM(C6:C16)</f>
        <v>4000</v>
      </c>
      <c r="D17" s="135">
        <f>SUM(D6:D16)</f>
        <v>6000</v>
      </c>
    </row>
    <row r="18" spans="1:4" ht="15" x14ac:dyDescent="0.25">
      <c r="A18" s="130" t="s">
        <v>346</v>
      </c>
      <c r="B18" s="67"/>
      <c r="C18" s="136"/>
      <c r="D18" s="136"/>
    </row>
    <row r="19" spans="1:4" ht="15" x14ac:dyDescent="0.25">
      <c r="A19" s="58" t="s">
        <v>323</v>
      </c>
      <c r="B19" s="59" t="s">
        <v>2</v>
      </c>
      <c r="C19" s="134" t="s">
        <v>325</v>
      </c>
      <c r="D19" s="134" t="s">
        <v>326</v>
      </c>
    </row>
    <row r="20" spans="1:4" ht="14.25" x14ac:dyDescent="0.2">
      <c r="A20" s="74"/>
      <c r="B20" s="60"/>
      <c r="C20" s="127"/>
      <c r="D20" s="142"/>
    </row>
    <row r="21" spans="1:4" ht="14.25" x14ac:dyDescent="0.2">
      <c r="A21" s="75"/>
      <c r="B21" s="60"/>
      <c r="C21" s="127"/>
      <c r="D21" s="127"/>
    </row>
    <row r="22" spans="1:4" ht="15" x14ac:dyDescent="0.25">
      <c r="A22" s="64"/>
      <c r="B22" s="58" t="s">
        <v>345</v>
      </c>
      <c r="C22" s="134">
        <f>SUM(C20:C21)</f>
        <v>0</v>
      </c>
      <c r="D22" s="134">
        <f>SUM(D20:D21)</f>
        <v>0</v>
      </c>
    </row>
    <row r="23" spans="1:4" ht="15" x14ac:dyDescent="0.25">
      <c r="A23" s="131" t="s">
        <v>353</v>
      </c>
      <c r="B23" s="71"/>
      <c r="C23" s="137"/>
      <c r="D23" s="137"/>
    </row>
    <row r="24" spans="1:4" ht="15" x14ac:dyDescent="0.25">
      <c r="A24" s="58" t="s">
        <v>323</v>
      </c>
      <c r="B24" s="59" t="s">
        <v>2</v>
      </c>
      <c r="C24" s="134" t="s">
        <v>325</v>
      </c>
      <c r="D24" s="134" t="s">
        <v>326</v>
      </c>
    </row>
    <row r="25" spans="1:4" ht="14.25" x14ac:dyDescent="0.2">
      <c r="A25" s="74" t="s">
        <v>501</v>
      </c>
      <c r="B25" s="60" t="s">
        <v>502</v>
      </c>
      <c r="C25" s="127">
        <v>500</v>
      </c>
      <c r="D25" s="127"/>
    </row>
    <row r="26" spans="1:4" ht="14.25" x14ac:dyDescent="0.2">
      <c r="A26" s="74" t="s">
        <v>503</v>
      </c>
      <c r="B26" s="60" t="s">
        <v>504</v>
      </c>
      <c r="C26" s="127">
        <v>500</v>
      </c>
      <c r="D26" s="127"/>
    </row>
    <row r="27" spans="1:4" ht="14.25" x14ac:dyDescent="0.2">
      <c r="A27" s="74" t="s">
        <v>505</v>
      </c>
      <c r="B27" s="60" t="s">
        <v>506</v>
      </c>
      <c r="C27" s="127">
        <v>500</v>
      </c>
      <c r="D27" s="127"/>
    </row>
    <row r="28" spans="1:4" ht="14.25" x14ac:dyDescent="0.2">
      <c r="A28" s="74" t="s">
        <v>507</v>
      </c>
      <c r="B28" s="60" t="s">
        <v>508</v>
      </c>
      <c r="C28" s="127">
        <v>500</v>
      </c>
      <c r="D28" s="127"/>
    </row>
    <row r="29" spans="1:4" ht="14.25" x14ac:dyDescent="0.2">
      <c r="A29" s="74" t="s">
        <v>509</v>
      </c>
      <c r="B29" s="60" t="s">
        <v>510</v>
      </c>
      <c r="C29" s="127">
        <v>500</v>
      </c>
      <c r="D29" s="127"/>
    </row>
    <row r="30" spans="1:4" ht="14.25" x14ac:dyDescent="0.2">
      <c r="A30" s="74" t="s">
        <v>511</v>
      </c>
      <c r="B30" s="60" t="s">
        <v>512</v>
      </c>
      <c r="C30" s="127">
        <v>500</v>
      </c>
      <c r="D30" s="127"/>
    </row>
    <row r="31" spans="1:4" ht="14.25" x14ac:dyDescent="0.2">
      <c r="A31" s="74" t="s">
        <v>513</v>
      </c>
      <c r="B31" s="60" t="s">
        <v>514</v>
      </c>
      <c r="C31" s="127">
        <v>800</v>
      </c>
      <c r="D31" s="127"/>
    </row>
    <row r="32" spans="1:4" ht="14.25" x14ac:dyDescent="0.2">
      <c r="A32" s="74" t="s">
        <v>515</v>
      </c>
      <c r="B32" s="60" t="s">
        <v>516</v>
      </c>
      <c r="C32" s="127">
        <v>500</v>
      </c>
      <c r="D32" s="127"/>
    </row>
    <row r="33" spans="1:4" ht="14.25" x14ac:dyDescent="0.2">
      <c r="A33" s="74" t="s">
        <v>517</v>
      </c>
      <c r="B33" s="60" t="s">
        <v>520</v>
      </c>
      <c r="C33" s="127">
        <v>500</v>
      </c>
      <c r="D33" s="127"/>
    </row>
    <row r="34" spans="1:4" ht="14.25" x14ac:dyDescent="0.2">
      <c r="A34" s="74" t="s">
        <v>518</v>
      </c>
      <c r="B34" s="60" t="s">
        <v>519</v>
      </c>
      <c r="C34" s="127">
        <v>500</v>
      </c>
      <c r="D34" s="127"/>
    </row>
    <row r="35" spans="1:4" ht="14.25" x14ac:dyDescent="0.2">
      <c r="A35" s="74" t="s">
        <v>521</v>
      </c>
      <c r="B35" s="60" t="s">
        <v>522</v>
      </c>
      <c r="C35" s="127"/>
      <c r="D35" s="127">
        <v>1000</v>
      </c>
    </row>
    <row r="36" spans="1:4" ht="14.25" x14ac:dyDescent="0.2">
      <c r="A36" s="74" t="s">
        <v>523</v>
      </c>
      <c r="B36" s="60" t="s">
        <v>524</v>
      </c>
      <c r="C36" s="127">
        <v>1000</v>
      </c>
      <c r="D36" s="127"/>
    </row>
    <row r="37" spans="1:4" ht="14.25" x14ac:dyDescent="0.2">
      <c r="A37" s="74" t="s">
        <v>521</v>
      </c>
      <c r="B37" s="60" t="s">
        <v>525</v>
      </c>
      <c r="C37" s="127"/>
      <c r="D37" s="127">
        <v>500</v>
      </c>
    </row>
    <row r="38" spans="1:4" ht="14.25" x14ac:dyDescent="0.2">
      <c r="A38" s="74" t="s">
        <v>521</v>
      </c>
      <c r="B38" s="60" t="s">
        <v>526</v>
      </c>
      <c r="C38" s="127"/>
      <c r="D38" s="127">
        <v>500</v>
      </c>
    </row>
    <row r="39" spans="1:4" ht="14.25" x14ac:dyDescent="0.2">
      <c r="A39" s="74" t="s">
        <v>527</v>
      </c>
      <c r="B39" s="60" t="s">
        <v>528</v>
      </c>
      <c r="C39" s="127">
        <v>500</v>
      </c>
      <c r="D39" s="127"/>
    </row>
    <row r="40" spans="1:4" ht="14.25" x14ac:dyDescent="0.2">
      <c r="A40" s="74" t="s">
        <v>529</v>
      </c>
      <c r="B40" s="60" t="s">
        <v>530</v>
      </c>
      <c r="C40" s="127">
        <v>300</v>
      </c>
      <c r="D40" s="127"/>
    </row>
    <row r="41" spans="1:4" ht="14.25" x14ac:dyDescent="0.2">
      <c r="A41" s="74" t="s">
        <v>531</v>
      </c>
      <c r="B41" s="60" t="s">
        <v>532</v>
      </c>
      <c r="C41" s="127">
        <v>500</v>
      </c>
      <c r="D41" s="127"/>
    </row>
    <row r="42" spans="1:4" ht="14.25" x14ac:dyDescent="0.2">
      <c r="A42" s="74" t="s">
        <v>533</v>
      </c>
      <c r="B42" s="60" t="s">
        <v>534</v>
      </c>
      <c r="C42" s="127">
        <v>500</v>
      </c>
      <c r="D42" s="127"/>
    </row>
    <row r="43" spans="1:4" ht="14.25" x14ac:dyDescent="0.2">
      <c r="A43" s="75"/>
      <c r="B43" s="63"/>
      <c r="C43" s="138"/>
      <c r="D43" s="138"/>
    </row>
    <row r="44" spans="1:4" ht="15" x14ac:dyDescent="0.25">
      <c r="A44" s="71"/>
      <c r="B44" s="58" t="s">
        <v>345</v>
      </c>
      <c r="C44" s="134">
        <f>SUM(C25:C43)</f>
        <v>8100</v>
      </c>
      <c r="D44" s="134">
        <f>SUM(D25:D43)</f>
        <v>2000</v>
      </c>
    </row>
    <row r="45" spans="1:4" ht="15" x14ac:dyDescent="0.25">
      <c r="A45" s="131" t="s">
        <v>354</v>
      </c>
      <c r="B45" s="55"/>
      <c r="C45" s="133"/>
      <c r="D45" s="133"/>
    </row>
    <row r="46" spans="1:4" ht="15" x14ac:dyDescent="0.25">
      <c r="A46" s="58" t="s">
        <v>323</v>
      </c>
      <c r="B46" s="59" t="s">
        <v>2</v>
      </c>
      <c r="C46" s="134" t="s">
        <v>325</v>
      </c>
      <c r="D46" s="134" t="s">
        <v>326</v>
      </c>
    </row>
    <row r="47" spans="1:4" ht="14.25" x14ac:dyDescent="0.2">
      <c r="A47" s="74" t="s">
        <v>539</v>
      </c>
      <c r="B47" s="60" t="s">
        <v>546</v>
      </c>
      <c r="C47" s="127">
        <v>500</v>
      </c>
      <c r="D47" s="148"/>
    </row>
    <row r="48" spans="1:4" ht="14.25" x14ac:dyDescent="0.2">
      <c r="A48" s="74" t="s">
        <v>540</v>
      </c>
      <c r="B48" s="60" t="s">
        <v>547</v>
      </c>
      <c r="C48" s="127">
        <v>500</v>
      </c>
      <c r="D48" s="148"/>
    </row>
    <row r="49" spans="1:4" ht="14.25" x14ac:dyDescent="0.2">
      <c r="A49" s="74" t="s">
        <v>541</v>
      </c>
      <c r="B49" s="60" t="s">
        <v>548</v>
      </c>
      <c r="C49" s="127">
        <v>500</v>
      </c>
      <c r="D49" s="148"/>
    </row>
    <row r="50" spans="1:4" ht="14.25" x14ac:dyDescent="0.2">
      <c r="A50" s="74" t="s">
        <v>549</v>
      </c>
      <c r="B50" s="60" t="s">
        <v>550</v>
      </c>
      <c r="C50" s="127">
        <v>1000</v>
      </c>
      <c r="D50" s="148"/>
    </row>
    <row r="51" spans="1:4" ht="14.25" x14ac:dyDescent="0.2">
      <c r="A51" s="74" t="s">
        <v>542</v>
      </c>
      <c r="B51" s="60" t="s">
        <v>555</v>
      </c>
      <c r="C51" s="127">
        <v>500</v>
      </c>
      <c r="D51" s="148"/>
    </row>
    <row r="52" spans="1:4" ht="14.25" x14ac:dyDescent="0.2">
      <c r="A52" s="74" t="s">
        <v>543</v>
      </c>
      <c r="B52" s="60" t="s">
        <v>551</v>
      </c>
      <c r="C52" s="127"/>
      <c r="D52" s="140">
        <v>500</v>
      </c>
    </row>
    <row r="53" spans="1:4" ht="14.25" x14ac:dyDescent="0.2">
      <c r="A53" s="74" t="s">
        <v>544</v>
      </c>
      <c r="B53" s="60" t="s">
        <v>552</v>
      </c>
      <c r="C53" s="127"/>
      <c r="D53" s="140">
        <v>1000</v>
      </c>
    </row>
    <row r="54" spans="1:4" ht="14.25" x14ac:dyDescent="0.2">
      <c r="A54" s="74" t="s">
        <v>47</v>
      </c>
      <c r="B54" s="60" t="s">
        <v>553</v>
      </c>
      <c r="C54" s="127"/>
      <c r="D54" s="140">
        <v>1000</v>
      </c>
    </row>
    <row r="55" spans="1:4" ht="14.25" x14ac:dyDescent="0.2">
      <c r="A55" s="74" t="s">
        <v>545</v>
      </c>
      <c r="B55" s="60" t="s">
        <v>554</v>
      </c>
      <c r="C55" s="127"/>
      <c r="D55" s="140">
        <v>1105.32</v>
      </c>
    </row>
    <row r="56" spans="1:4" ht="14.25" x14ac:dyDescent="0.2">
      <c r="A56" s="75"/>
      <c r="B56" s="63"/>
      <c r="C56" s="138"/>
      <c r="D56" s="138"/>
    </row>
    <row r="57" spans="1:4" ht="15" x14ac:dyDescent="0.25">
      <c r="A57" s="71"/>
      <c r="B57" s="58" t="s">
        <v>345</v>
      </c>
      <c r="C57" s="134">
        <f>SUM(C47:C56)</f>
        <v>3000</v>
      </c>
      <c r="D57" s="134">
        <f>SUM(D47:D56)</f>
        <v>3605.3199999999997</v>
      </c>
    </row>
    <row r="58" spans="1:4" ht="15" x14ac:dyDescent="0.25">
      <c r="A58" s="131" t="s">
        <v>355</v>
      </c>
      <c r="B58" s="55"/>
      <c r="C58" s="133"/>
      <c r="D58" s="133"/>
    </row>
    <row r="59" spans="1:4" ht="15" x14ac:dyDescent="0.25">
      <c r="A59" s="58" t="s">
        <v>323</v>
      </c>
      <c r="B59" s="59" t="s">
        <v>2</v>
      </c>
      <c r="C59" s="134" t="s">
        <v>325</v>
      </c>
      <c r="D59" s="134" t="s">
        <v>326</v>
      </c>
    </row>
    <row r="60" spans="1:4" ht="14.25" x14ac:dyDescent="0.2">
      <c r="A60" s="125" t="s">
        <v>332</v>
      </c>
      <c r="B60" s="105" t="s">
        <v>556</v>
      </c>
      <c r="C60" s="140"/>
      <c r="D60" s="142">
        <v>1000</v>
      </c>
    </row>
    <row r="61" spans="1:4" ht="14.25" x14ac:dyDescent="0.2">
      <c r="A61" s="82" t="s">
        <v>557</v>
      </c>
      <c r="B61" s="85" t="s">
        <v>558</v>
      </c>
      <c r="C61" s="140"/>
      <c r="D61" s="142">
        <v>1000</v>
      </c>
    </row>
    <row r="62" spans="1:4" ht="14.25" x14ac:dyDescent="0.2">
      <c r="A62" s="82" t="s">
        <v>559</v>
      </c>
      <c r="B62" s="85" t="s">
        <v>560</v>
      </c>
      <c r="C62" s="140"/>
      <c r="D62" s="142">
        <v>1500</v>
      </c>
    </row>
    <row r="63" spans="1:4" ht="14.25" x14ac:dyDescent="0.2">
      <c r="A63" s="82" t="s">
        <v>561</v>
      </c>
      <c r="B63" s="85" t="s">
        <v>562</v>
      </c>
      <c r="C63" s="140">
        <v>500</v>
      </c>
      <c r="D63" s="142"/>
    </row>
    <row r="64" spans="1:4" ht="14.25" x14ac:dyDescent="0.2">
      <c r="A64" s="82" t="s">
        <v>563</v>
      </c>
      <c r="B64" s="85" t="s">
        <v>564</v>
      </c>
      <c r="C64" s="140">
        <v>500</v>
      </c>
      <c r="D64" s="142"/>
    </row>
    <row r="65" spans="1:4" ht="14.25" x14ac:dyDescent="0.2">
      <c r="A65" s="82" t="s">
        <v>565</v>
      </c>
      <c r="B65" s="85" t="s">
        <v>566</v>
      </c>
      <c r="C65" s="140">
        <v>500</v>
      </c>
      <c r="D65" s="142"/>
    </row>
    <row r="66" spans="1:4" ht="14.25" x14ac:dyDescent="0.2">
      <c r="A66" s="82" t="s">
        <v>567</v>
      </c>
      <c r="B66" s="85" t="s">
        <v>568</v>
      </c>
      <c r="C66" s="140">
        <v>500</v>
      </c>
      <c r="D66" s="142"/>
    </row>
    <row r="67" spans="1:4" ht="14.25" x14ac:dyDescent="0.2">
      <c r="A67" s="82" t="s">
        <v>569</v>
      </c>
      <c r="B67" s="85" t="s">
        <v>570</v>
      </c>
      <c r="C67" s="140">
        <v>1000</v>
      </c>
      <c r="D67" s="142"/>
    </row>
    <row r="68" spans="1:4" ht="14.25" x14ac:dyDescent="0.2">
      <c r="A68" s="82" t="s">
        <v>390</v>
      </c>
      <c r="B68" s="98" t="s">
        <v>571</v>
      </c>
      <c r="C68" s="140">
        <v>500</v>
      </c>
      <c r="D68" s="142"/>
    </row>
    <row r="69" spans="1:4" ht="14.25" x14ac:dyDescent="0.2">
      <c r="A69" s="84" t="s">
        <v>572</v>
      </c>
      <c r="B69" s="85" t="s">
        <v>573</v>
      </c>
      <c r="C69" s="140">
        <v>1000</v>
      </c>
      <c r="D69" s="142"/>
    </row>
    <row r="70" spans="1:4" ht="14.25" x14ac:dyDescent="0.2">
      <c r="A70" s="84" t="s">
        <v>574</v>
      </c>
      <c r="B70" s="85" t="s">
        <v>575</v>
      </c>
      <c r="C70" s="140">
        <v>500</v>
      </c>
      <c r="D70" s="142"/>
    </row>
    <row r="71" spans="1:4" ht="14.25" x14ac:dyDescent="0.2">
      <c r="A71" s="84" t="s">
        <v>576</v>
      </c>
      <c r="B71" s="85" t="s">
        <v>577</v>
      </c>
      <c r="C71" s="140">
        <v>1000</v>
      </c>
      <c r="D71" s="142"/>
    </row>
    <row r="72" spans="1:4" ht="14.25" x14ac:dyDescent="0.2">
      <c r="A72" s="84" t="s">
        <v>578</v>
      </c>
      <c r="B72" s="85" t="s">
        <v>579</v>
      </c>
      <c r="C72" s="140">
        <v>500</v>
      </c>
      <c r="D72" s="142"/>
    </row>
    <row r="73" spans="1:4" ht="14.25" x14ac:dyDescent="0.2">
      <c r="A73" s="84" t="s">
        <v>580</v>
      </c>
      <c r="B73" s="85" t="s">
        <v>581</v>
      </c>
      <c r="C73" s="140">
        <v>600</v>
      </c>
      <c r="D73" s="142"/>
    </row>
    <row r="74" spans="1:4" ht="14.25" x14ac:dyDescent="0.2">
      <c r="A74" s="84" t="s">
        <v>368</v>
      </c>
      <c r="B74" s="85" t="s">
        <v>582</v>
      </c>
      <c r="C74" s="140">
        <v>1000</v>
      </c>
      <c r="D74" s="142"/>
    </row>
    <row r="75" spans="1:4" ht="14.25" x14ac:dyDescent="0.2">
      <c r="A75" s="84" t="s">
        <v>379</v>
      </c>
      <c r="B75" s="85" t="s">
        <v>583</v>
      </c>
      <c r="C75" s="140">
        <v>500</v>
      </c>
      <c r="D75" s="142"/>
    </row>
    <row r="76" spans="1:4" ht="14.25" x14ac:dyDescent="0.2">
      <c r="A76" s="84" t="s">
        <v>584</v>
      </c>
      <c r="B76" s="85" t="s">
        <v>585</v>
      </c>
      <c r="C76" s="140">
        <v>500</v>
      </c>
      <c r="D76" s="142"/>
    </row>
    <row r="77" spans="1:4" ht="14.25" x14ac:dyDescent="0.2">
      <c r="A77" s="84" t="s">
        <v>586</v>
      </c>
      <c r="B77" s="85" t="s">
        <v>587</v>
      </c>
      <c r="C77" s="140">
        <v>500</v>
      </c>
      <c r="D77" s="142"/>
    </row>
    <row r="78" spans="1:4" ht="14.25" x14ac:dyDescent="0.2">
      <c r="A78" s="84" t="s">
        <v>453</v>
      </c>
      <c r="B78" s="85" t="s">
        <v>588</v>
      </c>
      <c r="C78" s="140">
        <v>800</v>
      </c>
      <c r="D78" s="142"/>
    </row>
    <row r="79" spans="1:4" ht="14.25" x14ac:dyDescent="0.2">
      <c r="A79" s="84" t="s">
        <v>589</v>
      </c>
      <c r="B79" s="85" t="s">
        <v>590</v>
      </c>
      <c r="C79" s="140">
        <v>500</v>
      </c>
      <c r="D79" s="142"/>
    </row>
    <row r="80" spans="1:4" ht="14.25" x14ac:dyDescent="0.2">
      <c r="A80" s="84" t="s">
        <v>591</v>
      </c>
      <c r="B80" s="85" t="s">
        <v>592</v>
      </c>
      <c r="C80" s="140">
        <v>500</v>
      </c>
      <c r="D80" s="142"/>
    </row>
    <row r="81" spans="1:4" ht="14.25" x14ac:dyDescent="0.2">
      <c r="A81" s="84" t="s">
        <v>593</v>
      </c>
      <c r="B81" s="85" t="s">
        <v>594</v>
      </c>
      <c r="C81" s="140">
        <v>500</v>
      </c>
      <c r="D81" s="142"/>
    </row>
    <row r="82" spans="1:4" ht="14.25" x14ac:dyDescent="0.2">
      <c r="A82" s="122"/>
      <c r="B82" s="85"/>
      <c r="C82" s="140"/>
      <c r="D82" s="142"/>
    </row>
    <row r="83" spans="1:4" ht="15" x14ac:dyDescent="0.25">
      <c r="A83" s="71"/>
      <c r="B83" s="58" t="s">
        <v>345</v>
      </c>
      <c r="C83" s="134">
        <f>SUM(C60:C82)</f>
        <v>11900</v>
      </c>
      <c r="D83" s="134">
        <f>SUM(D60:D82)</f>
        <v>3500</v>
      </c>
    </row>
    <row r="84" spans="1:4" ht="15" x14ac:dyDescent="0.25">
      <c r="A84" s="131" t="s">
        <v>406</v>
      </c>
      <c r="B84" s="55"/>
      <c r="C84" s="133"/>
      <c r="D84" s="133"/>
    </row>
    <row r="85" spans="1:4" ht="15" x14ac:dyDescent="0.25">
      <c r="A85" s="58" t="s">
        <v>323</v>
      </c>
      <c r="B85" s="58" t="s">
        <v>2</v>
      </c>
      <c r="C85" s="134" t="s">
        <v>325</v>
      </c>
      <c r="D85" s="134" t="s">
        <v>326</v>
      </c>
    </row>
    <row r="86" spans="1:4" s="89" customFormat="1" ht="14.25" x14ac:dyDescent="0.2">
      <c r="A86" s="125" t="s">
        <v>595</v>
      </c>
      <c r="B86" s="60" t="s">
        <v>596</v>
      </c>
      <c r="C86" s="139">
        <v>1000</v>
      </c>
      <c r="D86" s="139"/>
    </row>
    <row r="87" spans="1:4" s="89" customFormat="1" ht="14.25" x14ac:dyDescent="0.2">
      <c r="A87" s="82" t="s">
        <v>597</v>
      </c>
      <c r="B87" s="60" t="s">
        <v>598</v>
      </c>
      <c r="C87" s="127">
        <v>500</v>
      </c>
      <c r="D87" s="127"/>
    </row>
    <row r="88" spans="1:4" s="89" customFormat="1" ht="14.25" x14ac:dyDescent="0.2">
      <c r="A88" s="82" t="s">
        <v>599</v>
      </c>
      <c r="B88" s="60" t="s">
        <v>600</v>
      </c>
      <c r="C88" s="127">
        <v>500</v>
      </c>
      <c r="D88" s="127"/>
    </row>
    <row r="89" spans="1:4" s="89" customFormat="1" ht="14.25" x14ac:dyDescent="0.2">
      <c r="A89" s="82" t="s">
        <v>601</v>
      </c>
      <c r="B89" s="60" t="s">
        <v>602</v>
      </c>
      <c r="C89" s="127"/>
      <c r="D89" s="127">
        <v>1000</v>
      </c>
    </row>
    <row r="90" spans="1:4" s="89" customFormat="1" ht="14.25" x14ac:dyDescent="0.2">
      <c r="A90" s="82" t="s">
        <v>202</v>
      </c>
      <c r="B90" s="60" t="s">
        <v>603</v>
      </c>
      <c r="C90" s="127"/>
      <c r="D90" s="127">
        <v>500</v>
      </c>
    </row>
    <row r="91" spans="1:4" s="89" customFormat="1" ht="14.25" x14ac:dyDescent="0.2">
      <c r="A91" s="82" t="s">
        <v>604</v>
      </c>
      <c r="B91" s="60" t="s">
        <v>605</v>
      </c>
      <c r="C91" s="127">
        <v>500</v>
      </c>
      <c r="D91" s="127"/>
    </row>
    <row r="92" spans="1:4" s="89" customFormat="1" ht="14.25" x14ac:dyDescent="0.2">
      <c r="A92" s="82" t="s">
        <v>606</v>
      </c>
      <c r="B92" s="60" t="s">
        <v>607</v>
      </c>
      <c r="C92" s="127">
        <v>500</v>
      </c>
      <c r="D92" s="127"/>
    </row>
    <row r="93" spans="1:4" s="89" customFormat="1" ht="14.25" x14ac:dyDescent="0.2">
      <c r="A93" s="82" t="s">
        <v>98</v>
      </c>
      <c r="B93" s="60" t="s">
        <v>608</v>
      </c>
      <c r="C93" s="127">
        <v>500</v>
      </c>
      <c r="D93" s="127"/>
    </row>
    <row r="94" spans="1:4" s="89" customFormat="1" ht="14.25" x14ac:dyDescent="0.2">
      <c r="A94" s="82" t="s">
        <v>609</v>
      </c>
      <c r="B94" s="60" t="s">
        <v>598</v>
      </c>
      <c r="C94" s="127">
        <v>500</v>
      </c>
      <c r="D94" s="127"/>
    </row>
    <row r="95" spans="1:4" s="89" customFormat="1" ht="14.25" x14ac:dyDescent="0.2">
      <c r="A95" s="82" t="s">
        <v>610</v>
      </c>
      <c r="B95" s="60" t="s">
        <v>611</v>
      </c>
      <c r="C95" s="127">
        <v>500</v>
      </c>
      <c r="D95" s="127"/>
    </row>
    <row r="96" spans="1:4" ht="14.25" x14ac:dyDescent="0.2">
      <c r="A96" s="75"/>
      <c r="B96" s="63"/>
      <c r="C96" s="138"/>
      <c r="D96" s="138"/>
    </row>
    <row r="97" spans="1:4" ht="15" x14ac:dyDescent="0.25">
      <c r="A97" s="71"/>
      <c r="B97" s="58" t="s">
        <v>345</v>
      </c>
      <c r="C97" s="134">
        <f>SUM(C86:C96)</f>
        <v>4500</v>
      </c>
      <c r="D97" s="134">
        <f>SUM(D86:D96)</f>
        <v>1500</v>
      </c>
    </row>
    <row r="98" spans="1:4" ht="15" hidden="1" x14ac:dyDescent="0.25">
      <c r="A98" s="131" t="s">
        <v>409</v>
      </c>
      <c r="B98" s="55"/>
      <c r="C98" s="133"/>
      <c r="D98" s="133"/>
    </row>
    <row r="99" spans="1:4" ht="15" hidden="1" x14ac:dyDescent="0.25">
      <c r="A99" s="58" t="s">
        <v>323</v>
      </c>
      <c r="B99" s="58" t="s">
        <v>2</v>
      </c>
      <c r="C99" s="134" t="s">
        <v>325</v>
      </c>
      <c r="D99" s="134" t="s">
        <v>326</v>
      </c>
    </row>
    <row r="100" spans="1:4" s="89" customFormat="1" ht="14.25" hidden="1" x14ac:dyDescent="0.2">
      <c r="A100" s="84"/>
      <c r="B100" s="85"/>
      <c r="C100" s="141"/>
      <c r="D100" s="141"/>
    </row>
    <row r="101" spans="1:4" s="89" customFormat="1" ht="14.25" hidden="1" x14ac:dyDescent="0.2">
      <c r="A101" s="82"/>
      <c r="B101" s="118"/>
      <c r="C101" s="140"/>
      <c r="D101" s="142"/>
    </row>
    <row r="102" spans="1:4" ht="14.25" hidden="1" x14ac:dyDescent="0.2">
      <c r="A102" s="82"/>
      <c r="B102" s="118"/>
      <c r="C102" s="140"/>
      <c r="D102" s="142"/>
    </row>
    <row r="103" spans="1:4" ht="14.25" hidden="1" x14ac:dyDescent="0.2">
      <c r="A103" s="82"/>
      <c r="B103" s="98"/>
      <c r="C103" s="142"/>
      <c r="D103" s="142"/>
    </row>
    <row r="104" spans="1:4" ht="14.25" hidden="1" x14ac:dyDescent="0.2">
      <c r="A104" s="84"/>
      <c r="B104" s="85"/>
      <c r="C104" s="142"/>
      <c r="D104" s="142"/>
    </row>
    <row r="105" spans="1:4" ht="14.25" hidden="1" x14ac:dyDescent="0.2">
      <c r="A105" s="82"/>
      <c r="B105" s="85"/>
      <c r="C105" s="142"/>
      <c r="D105" s="142"/>
    </row>
    <row r="106" spans="1:4" ht="14.25" hidden="1" x14ac:dyDescent="0.2">
      <c r="A106" s="84"/>
      <c r="B106" s="85"/>
      <c r="C106" s="142"/>
      <c r="D106" s="142"/>
    </row>
    <row r="107" spans="1:4" ht="14.25" hidden="1" x14ac:dyDescent="0.2">
      <c r="A107" s="91"/>
      <c r="B107" s="102"/>
      <c r="C107" s="143"/>
      <c r="D107" s="143"/>
    </row>
    <row r="108" spans="1:4" ht="15" hidden="1" x14ac:dyDescent="0.25">
      <c r="A108" s="71"/>
      <c r="B108" s="58" t="s">
        <v>345</v>
      </c>
      <c r="C108" s="144">
        <f>SUM(C100:C107)</f>
        <v>0</v>
      </c>
      <c r="D108" s="144">
        <f>SUM(D100:D107)</f>
        <v>0</v>
      </c>
    </row>
    <row r="109" spans="1:4" ht="15" hidden="1" x14ac:dyDescent="0.25">
      <c r="A109" s="131" t="s">
        <v>420</v>
      </c>
      <c r="B109" s="55"/>
      <c r="C109" s="133"/>
      <c r="D109" s="133"/>
    </row>
    <row r="110" spans="1:4" ht="15" hidden="1" x14ac:dyDescent="0.25">
      <c r="A110" s="58" t="s">
        <v>323</v>
      </c>
      <c r="B110" s="58" t="s">
        <v>2</v>
      </c>
      <c r="C110" s="134" t="s">
        <v>325</v>
      </c>
      <c r="D110" s="134" t="s">
        <v>326</v>
      </c>
    </row>
    <row r="111" spans="1:4" ht="14.25" hidden="1" x14ac:dyDescent="0.2">
      <c r="A111" s="93"/>
      <c r="B111" s="94"/>
      <c r="C111" s="145"/>
      <c r="D111" s="141"/>
    </row>
    <row r="112" spans="1:4" ht="14.25" hidden="1" x14ac:dyDescent="0.2">
      <c r="A112" s="82"/>
      <c r="B112" s="96"/>
      <c r="C112" s="132"/>
      <c r="D112" s="142"/>
    </row>
    <row r="113" spans="1:4" ht="14.25" hidden="1" x14ac:dyDescent="0.2">
      <c r="A113" s="101"/>
      <c r="B113" s="102"/>
      <c r="C113" s="143"/>
      <c r="D113" s="143"/>
    </row>
    <row r="114" spans="1:4" ht="15" hidden="1" x14ac:dyDescent="0.25">
      <c r="A114" s="71"/>
      <c r="B114" s="58" t="s">
        <v>345</v>
      </c>
      <c r="C114" s="134">
        <f>SUM(C111:C113)</f>
        <v>0</v>
      </c>
      <c r="D114" s="134">
        <f>SUM(D111:D113)</f>
        <v>0</v>
      </c>
    </row>
    <row r="115" spans="1:4" ht="15" hidden="1" x14ac:dyDescent="0.25">
      <c r="A115" s="131" t="s">
        <v>424</v>
      </c>
      <c r="B115" s="55"/>
      <c r="C115" s="133"/>
      <c r="D115" s="133"/>
    </row>
    <row r="116" spans="1:4" ht="15" hidden="1" x14ac:dyDescent="0.25">
      <c r="A116" s="58" t="s">
        <v>323</v>
      </c>
      <c r="B116" s="58" t="s">
        <v>2</v>
      </c>
      <c r="C116" s="134" t="s">
        <v>325</v>
      </c>
      <c r="D116" s="134" t="s">
        <v>326</v>
      </c>
    </row>
    <row r="117" spans="1:4" ht="14.25" hidden="1" x14ac:dyDescent="0.2">
      <c r="A117" s="104"/>
      <c r="B117" s="105"/>
      <c r="C117" s="139"/>
      <c r="D117" s="139"/>
    </row>
    <row r="118" spans="1:4" ht="14.25" hidden="1" x14ac:dyDescent="0.2">
      <c r="A118" s="84"/>
      <c r="B118" s="85"/>
      <c r="C118" s="127"/>
      <c r="D118" s="127"/>
    </row>
    <row r="119" spans="1:4" ht="14.25" hidden="1" x14ac:dyDescent="0.2">
      <c r="A119" s="84"/>
      <c r="B119" s="85"/>
      <c r="C119" s="127"/>
      <c r="D119" s="127"/>
    </row>
    <row r="120" spans="1:4" ht="14.25" hidden="1" x14ac:dyDescent="0.2">
      <c r="A120" s="84"/>
      <c r="B120" s="85"/>
      <c r="C120" s="127"/>
      <c r="D120" s="127"/>
    </row>
    <row r="121" spans="1:4" ht="14.25" hidden="1" x14ac:dyDescent="0.2">
      <c r="A121" s="84"/>
      <c r="B121" s="85"/>
      <c r="C121" s="127"/>
      <c r="D121" s="127"/>
    </row>
    <row r="122" spans="1:4" ht="14.25" hidden="1" x14ac:dyDescent="0.2">
      <c r="A122" s="84"/>
      <c r="B122" s="85"/>
      <c r="C122" s="127"/>
      <c r="D122" s="127"/>
    </row>
    <row r="123" spans="1:4" ht="14.25" hidden="1" x14ac:dyDescent="0.2">
      <c r="A123" s="84"/>
      <c r="B123" s="85"/>
      <c r="C123" s="127"/>
      <c r="D123" s="127"/>
    </row>
    <row r="124" spans="1:4" ht="14.25" hidden="1" x14ac:dyDescent="0.2">
      <c r="A124" s="101"/>
      <c r="B124" s="63"/>
      <c r="C124" s="138"/>
      <c r="D124" s="138"/>
    </row>
    <row r="125" spans="1:4" ht="15" hidden="1" x14ac:dyDescent="0.25">
      <c r="A125" s="71"/>
      <c r="B125" s="107" t="s">
        <v>345</v>
      </c>
      <c r="C125" s="144">
        <f>SUM(C117:C124)</f>
        <v>0</v>
      </c>
      <c r="D125" s="144">
        <f>SUM(D117:D124)</f>
        <v>0</v>
      </c>
    </row>
    <row r="126" spans="1:4" ht="15" hidden="1" x14ac:dyDescent="0.25">
      <c r="A126" s="131" t="s">
        <v>426</v>
      </c>
      <c r="B126" s="55"/>
      <c r="C126" s="133"/>
      <c r="D126" s="133"/>
    </row>
    <row r="127" spans="1:4" ht="15" hidden="1" x14ac:dyDescent="0.25">
      <c r="A127" s="58" t="s">
        <v>323</v>
      </c>
      <c r="B127" s="58" t="s">
        <v>2</v>
      </c>
      <c r="C127" s="134" t="s">
        <v>325</v>
      </c>
      <c r="D127" s="134" t="s">
        <v>326</v>
      </c>
    </row>
    <row r="128" spans="1:4" ht="14.25" hidden="1" x14ac:dyDescent="0.2">
      <c r="A128" s="84"/>
      <c r="B128" s="85"/>
      <c r="C128" s="141"/>
      <c r="D128" s="141"/>
    </row>
    <row r="129" spans="1:4" ht="14.25" hidden="1" x14ac:dyDescent="0.2">
      <c r="A129" s="100"/>
      <c r="B129" s="98"/>
      <c r="C129" s="142"/>
      <c r="D129" s="142"/>
    </row>
    <row r="130" spans="1:4" ht="14.25" hidden="1" x14ac:dyDescent="0.2">
      <c r="A130" s="100"/>
      <c r="B130" s="98"/>
      <c r="C130" s="142"/>
      <c r="D130" s="142"/>
    </row>
    <row r="131" spans="1:4" ht="14.25" hidden="1" x14ac:dyDescent="0.2">
      <c r="A131" s="100"/>
      <c r="B131" s="98"/>
      <c r="C131" s="142"/>
      <c r="D131" s="142"/>
    </row>
    <row r="132" spans="1:4" ht="14.25" hidden="1" x14ac:dyDescent="0.2">
      <c r="A132" s="100"/>
      <c r="B132" s="98"/>
      <c r="C132" s="142"/>
      <c r="D132" s="142"/>
    </row>
    <row r="133" spans="1:4" ht="14.25" hidden="1" x14ac:dyDescent="0.2">
      <c r="A133" s="100"/>
      <c r="B133" s="98"/>
      <c r="C133" s="142"/>
      <c r="D133" s="146"/>
    </row>
    <row r="134" spans="1:4" ht="14.25" hidden="1" x14ac:dyDescent="0.2">
      <c r="A134" s="100"/>
      <c r="B134" s="98"/>
      <c r="C134" s="142"/>
      <c r="D134" s="142"/>
    </row>
    <row r="135" spans="1:4" ht="14.25" hidden="1" x14ac:dyDescent="0.2">
      <c r="A135" s="100"/>
      <c r="B135" s="98"/>
      <c r="C135" s="142"/>
      <c r="D135" s="142"/>
    </row>
    <row r="136" spans="1:4" ht="14.25" hidden="1" x14ac:dyDescent="0.2">
      <c r="A136" s="100"/>
      <c r="B136" s="98"/>
      <c r="C136" s="142"/>
      <c r="D136" s="142"/>
    </row>
    <row r="137" spans="1:4" ht="14.25" hidden="1" x14ac:dyDescent="0.2">
      <c r="A137" s="101"/>
      <c r="B137" s="102"/>
      <c r="C137" s="143"/>
      <c r="D137" s="143"/>
    </row>
    <row r="138" spans="1:4" ht="15" hidden="1" x14ac:dyDescent="0.25">
      <c r="A138" s="71"/>
      <c r="B138" s="107" t="s">
        <v>345</v>
      </c>
      <c r="C138" s="144">
        <f>SUM(C128:C137)</f>
        <v>0</v>
      </c>
      <c r="D138" s="144">
        <f>SUM(D128:D137)</f>
        <v>0</v>
      </c>
    </row>
    <row r="139" spans="1:4" ht="15" hidden="1" x14ac:dyDescent="0.25">
      <c r="A139" s="131" t="s">
        <v>452</v>
      </c>
      <c r="B139" s="55"/>
      <c r="C139" s="133"/>
      <c r="D139" s="133"/>
    </row>
    <row r="140" spans="1:4" ht="15" hidden="1" x14ac:dyDescent="0.25">
      <c r="A140" s="58" t="s">
        <v>323</v>
      </c>
      <c r="B140" s="59" t="s">
        <v>2</v>
      </c>
      <c r="C140" s="134" t="s">
        <v>325</v>
      </c>
      <c r="D140" s="134" t="s">
        <v>326</v>
      </c>
    </row>
    <row r="141" spans="1:4" ht="14.25" hidden="1" x14ac:dyDescent="0.2">
      <c r="A141" s="87"/>
      <c r="B141" s="85"/>
      <c r="C141" s="139"/>
      <c r="D141" s="139"/>
    </row>
    <row r="142" spans="1:4" ht="14.25" hidden="1" x14ac:dyDescent="0.2">
      <c r="A142" s="75"/>
      <c r="B142" s="60"/>
      <c r="C142" s="127"/>
      <c r="D142" s="127"/>
    </row>
    <row r="143" spans="1:4" ht="15" hidden="1" x14ac:dyDescent="0.25">
      <c r="A143" s="71"/>
      <c r="B143" s="58" t="s">
        <v>345</v>
      </c>
      <c r="C143" s="134">
        <f>SUM(C141:C142)</f>
        <v>0</v>
      </c>
      <c r="D143" s="134">
        <f>SUM(D141:D142)</f>
        <v>0</v>
      </c>
    </row>
    <row r="144" spans="1:4" ht="15" hidden="1" x14ac:dyDescent="0.25">
      <c r="A144" s="131" t="s">
        <v>455</v>
      </c>
      <c r="B144" s="55"/>
      <c r="C144" s="133"/>
      <c r="D144" s="133"/>
    </row>
    <row r="145" spans="1:4" ht="15" hidden="1" x14ac:dyDescent="0.25">
      <c r="A145" s="58" t="s">
        <v>323</v>
      </c>
      <c r="B145" s="59" t="s">
        <v>2</v>
      </c>
      <c r="C145" s="134" t="s">
        <v>325</v>
      </c>
      <c r="D145" s="134" t="s">
        <v>326</v>
      </c>
    </row>
    <row r="146" spans="1:4" ht="14.25" hidden="1" x14ac:dyDescent="0.2">
      <c r="A146" s="84"/>
      <c r="B146" s="85"/>
      <c r="C146" s="141"/>
      <c r="D146" s="142"/>
    </row>
    <row r="147" spans="1:4" ht="14.25" hidden="1" x14ac:dyDescent="0.2">
      <c r="A147" s="100"/>
      <c r="B147" s="98"/>
      <c r="C147" s="142"/>
      <c r="D147" s="142"/>
    </row>
    <row r="148" spans="1:4" ht="14.25" hidden="1" x14ac:dyDescent="0.2">
      <c r="A148" s="100"/>
      <c r="B148" s="98"/>
      <c r="C148" s="142"/>
      <c r="D148" s="142"/>
    </row>
    <row r="149" spans="1:4" ht="14.25" hidden="1" x14ac:dyDescent="0.2">
      <c r="A149" s="100"/>
      <c r="B149" s="100"/>
      <c r="C149" s="146"/>
      <c r="D149" s="142"/>
    </row>
    <row r="150" spans="1:4" s="89" customFormat="1" ht="14.25" hidden="1" x14ac:dyDescent="0.2">
      <c r="A150" s="84"/>
      <c r="B150" s="84"/>
      <c r="C150" s="142"/>
      <c r="D150" s="142"/>
    </row>
    <row r="151" spans="1:4" s="89" customFormat="1" ht="14.25" hidden="1" x14ac:dyDescent="0.2">
      <c r="A151" s="84"/>
      <c r="B151" s="84"/>
      <c r="C151" s="142"/>
      <c r="D151" s="142"/>
    </row>
    <row r="152" spans="1:4" s="89" customFormat="1" ht="14.25" hidden="1" x14ac:dyDescent="0.2">
      <c r="A152" s="84"/>
      <c r="B152" s="84"/>
      <c r="C152" s="142"/>
      <c r="D152" s="142"/>
    </row>
    <row r="153" spans="1:4" s="89" customFormat="1" ht="14.25" hidden="1" x14ac:dyDescent="0.2">
      <c r="A153" s="84"/>
      <c r="B153" s="84"/>
      <c r="C153" s="142"/>
      <c r="D153" s="142"/>
    </row>
    <row r="154" spans="1:4" s="89" customFormat="1" ht="14.25" hidden="1" x14ac:dyDescent="0.2">
      <c r="A154" s="122"/>
      <c r="B154" s="122"/>
      <c r="C154" s="143"/>
      <c r="D154" s="143"/>
    </row>
    <row r="155" spans="1:4" ht="15" hidden="1" x14ac:dyDescent="0.25">
      <c r="A155" s="71"/>
      <c r="B155" s="107" t="s">
        <v>345</v>
      </c>
      <c r="C155" s="144">
        <f>SUM(C146:C154)</f>
        <v>0</v>
      </c>
      <c r="D155" s="144">
        <f>SUM(D146:D154)</f>
        <v>0</v>
      </c>
    </row>
    <row r="156" spans="1:4" ht="14.25" x14ac:dyDescent="0.2">
      <c r="A156" s="71"/>
      <c r="B156" s="109"/>
      <c r="C156" s="137"/>
      <c r="D156" s="137"/>
    </row>
    <row r="157" spans="1:4" ht="14.25" x14ac:dyDescent="0.2">
      <c r="A157" s="71"/>
      <c r="B157" s="109"/>
      <c r="C157" s="137"/>
      <c r="D157" s="137"/>
    </row>
    <row r="158" spans="1:4" s="152" customFormat="1" ht="20.100000000000001" customHeight="1" x14ac:dyDescent="0.25">
      <c r="A158" s="149"/>
      <c r="B158" s="150"/>
      <c r="C158" s="151" t="s">
        <v>537</v>
      </c>
      <c r="D158" s="151" t="s">
        <v>538</v>
      </c>
    </row>
    <row r="159" spans="1:4" s="152" customFormat="1" ht="20.100000000000001" customHeight="1" x14ac:dyDescent="0.25">
      <c r="A159" s="149"/>
      <c r="B159" s="153" t="s">
        <v>612</v>
      </c>
      <c r="C159" s="154">
        <f>C17+C22+C44+C57+C83+C97+C108+C114+C125+C138+C143+C155</f>
        <v>31500</v>
      </c>
      <c r="D159" s="154">
        <f>D17+D22+D44+D57+D83+D97+D108+D114+D125+D138+D143+D155</f>
        <v>16605.32</v>
      </c>
    </row>
    <row r="160" spans="1:4" s="152" customFormat="1" ht="20.100000000000001" customHeight="1" x14ac:dyDescent="0.25">
      <c r="A160" s="149"/>
      <c r="B160" s="155" t="s">
        <v>536</v>
      </c>
      <c r="C160" s="156">
        <v>57550.5</v>
      </c>
      <c r="D160" s="156">
        <v>100000</v>
      </c>
    </row>
    <row r="161" spans="1:4" s="152" customFormat="1" ht="20.100000000000001" customHeight="1" x14ac:dyDescent="0.25">
      <c r="A161" s="149"/>
      <c r="B161" s="157" t="s">
        <v>535</v>
      </c>
      <c r="C161" s="158">
        <f>C160-C159</f>
        <v>26050.5</v>
      </c>
      <c r="D161" s="158">
        <f>D160-D159</f>
        <v>83394.679999999993</v>
      </c>
    </row>
  </sheetData>
  <mergeCells count="1">
    <mergeCell ref="A2:D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'2017'!Area_stampa</vt:lpstr>
      <vt:lpstr>'2019'!Area_stampa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2019-06-24T14:37:24Z</dcterms:modified>
</cp:coreProperties>
</file>